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doardo.serata\Desktop\ID 2639 Documentazione\Bozze doc\ID2639_AQ Suture Chirurgiche ed.3_WORD\"/>
    </mc:Choice>
  </mc:AlternateContent>
  <bookViews>
    <workbookView xWindow="0" yWindow="0" windowWidth="19110" windowHeight="7170" tabRatio="738"/>
  </bookViews>
  <sheets>
    <sheet name="Istruzioni compilazione" sheetId="4" r:id="rId1"/>
    <sheet name="Conto Economico" sheetId="15" r:id="rId2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" i="15" l="1"/>
  <c r="O6" i="15"/>
  <c r="O7" i="15"/>
  <c r="O8" i="15"/>
  <c r="O9" i="15"/>
  <c r="O10" i="15"/>
  <c r="O11" i="15"/>
  <c r="O12" i="15"/>
  <c r="O13" i="15"/>
  <c r="O14" i="15"/>
  <c r="O15" i="15"/>
  <c r="O16" i="15"/>
  <c r="O4" i="15"/>
  <c r="N5" i="15"/>
  <c r="N6" i="15"/>
  <c r="N7" i="15"/>
  <c r="N8" i="15"/>
  <c r="N9" i="15"/>
  <c r="N10" i="15"/>
  <c r="N11" i="15"/>
  <c r="N12" i="15"/>
  <c r="N13" i="15"/>
  <c r="N14" i="15"/>
  <c r="N15" i="15"/>
  <c r="N16" i="15"/>
  <c r="N4" i="15"/>
  <c r="M17" i="15"/>
  <c r="L17" i="15"/>
  <c r="K17" i="15"/>
  <c r="O17" i="15" l="1"/>
  <c r="N17" i="15"/>
  <c r="D38" i="15" s="1"/>
  <c r="C34" i="15" l="1"/>
  <c r="D39" i="15" l="1"/>
  <c r="D26" i="15" s="1"/>
  <c r="D42" i="15"/>
  <c r="P10" i="15" l="1"/>
  <c r="P4" i="15"/>
  <c r="P11" i="15"/>
  <c r="P9" i="15"/>
  <c r="P8" i="15"/>
  <c r="P7" i="15"/>
  <c r="P13" i="15"/>
  <c r="P17" i="15"/>
  <c r="P16" i="15"/>
  <c r="P5" i="15"/>
  <c r="P15" i="15"/>
  <c r="P6" i="15"/>
  <c r="P12" i="15"/>
  <c r="P14" i="15"/>
  <c r="D33" i="15"/>
  <c r="D31" i="15"/>
  <c r="E39" i="15"/>
  <c r="D30" i="15"/>
  <c r="D27" i="15"/>
  <c r="D29" i="15"/>
  <c r="D28" i="15"/>
  <c r="D34" i="15"/>
  <c r="D40" i="15"/>
  <c r="E40" i="15" s="1"/>
</calcChain>
</file>

<file path=xl/sharedStrings.xml><?xml version="1.0" encoding="utf-8"?>
<sst xmlns="http://schemas.openxmlformats.org/spreadsheetml/2006/main" count="90" uniqueCount="54">
  <si>
    <t>Ricavo totale</t>
  </si>
  <si>
    <t>Costo totale</t>
  </si>
  <si>
    <t>Totale</t>
  </si>
  <si>
    <t>BA unitaria</t>
  </si>
  <si>
    <t>Costo totale %</t>
  </si>
  <si>
    <t>Prezzo unitario offerto</t>
  </si>
  <si>
    <t>Costi generali</t>
  </si>
  <si>
    <t>Voce di costo</t>
  </si>
  <si>
    <t>Note</t>
  </si>
  <si>
    <t>TOTALE DI COMMESSA</t>
  </si>
  <si>
    <t>Ricavo complessivo</t>
  </si>
  <si>
    <t>Costo complessivo</t>
  </si>
  <si>
    <t>Utile complessivo</t>
  </si>
  <si>
    <t>Costo unitario acquisto / produzione</t>
  </si>
  <si>
    <t>Celle da compilare</t>
  </si>
  <si>
    <t>Valori calcolati attraverso formule</t>
  </si>
  <si>
    <t>Intestazioni tabelle</t>
  </si>
  <si>
    <t>Manod</t>
  </si>
  <si>
    <t>COSTI ULTERIORI GESTIONE COMMESSA</t>
  </si>
  <si>
    <t>Costo manodopera</t>
  </si>
  <si>
    <t>Valori preimpostati da Consip (da non modificare) o celle da lasciare vuote</t>
  </si>
  <si>
    <t>Subtotali ricavi</t>
  </si>
  <si>
    <t>Subtotali costi</t>
  </si>
  <si>
    <t>Subtotali costi manodopera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</si>
  <si>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</si>
  <si>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</si>
  <si>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</si>
  <si>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</si>
  <si>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</si>
  <si>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Verifiche ispettive</t>
  </si>
  <si>
    <t>Fideiussioni</t>
  </si>
  <si>
    <t>Lotto</t>
  </si>
  <si>
    <t>Curvatura ago</t>
  </si>
  <si>
    <t>Tipo ago</t>
  </si>
  <si>
    <t>Lunghezza ago (mm)</t>
  </si>
  <si>
    <t>Calibro (UPS)</t>
  </si>
  <si>
    <t>Lunghezza filo (cm)</t>
  </si>
  <si>
    <t>3/8 c</t>
  </si>
  <si>
    <t xml:space="preserve">Tagliente esterno </t>
  </si>
  <si>
    <t>5-0</t>
  </si>
  <si>
    <t>3-0</t>
  </si>
  <si>
    <t>4-0</t>
  </si>
  <si>
    <t>2-0</t>
  </si>
  <si>
    <t xml:space="preserve">Combinazione </t>
  </si>
  <si>
    <t>Contributo ANAC</t>
  </si>
  <si>
    <t xml:space="preserve">Trasporto e consegna </t>
  </si>
  <si>
    <t>Customer care</t>
  </si>
  <si>
    <t>Costi relativi alla formazione</t>
  </si>
  <si>
    <t>COSTI E RICAVI DALLA VENDITA DI PRODOTTI E PRESTAZIONI CONNESSE / AGGIUNTIVE*</t>
  </si>
  <si>
    <t>Quantità stimate**</t>
  </si>
  <si>
    <t>per PE maxj  e base d'asta unitarie fare riferimento al paragrafo 3 del Capitolato d'oneri</t>
  </si>
  <si>
    <t>* Si riporta a titolo esemplificativo la modalità di compilazione del lotto 1</t>
  </si>
  <si>
    <t>NB: si precisa che le quantità stimate sono frutto di una stima basata sui consumi della edizione precedente e che non sono vincolanti ai fini contrattuali, ma soltanto indicativi per il calcolo di costi e ricavi</t>
  </si>
  <si>
    <t>Spese di Pubblicazione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</si>
</sst>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7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4" fontId="2" fillId="0" borderId="1" xfId="1" applyFont="1" applyFill="1" applyBorder="1" applyAlignment="1">
      <alignment vertical="center" wrapText="1"/>
    </xf>
    <xf numFmtId="44" fontId="2" fillId="5" borderId="1" xfId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4" fontId="3" fillId="9" borderId="1" xfId="1" applyNumberFormat="1" applyFont="1" applyFill="1" applyBorder="1" applyAlignment="1">
      <alignment vertical="center" wrapText="1"/>
    </xf>
    <xf numFmtId="164" fontId="6" fillId="11" borderId="1" xfId="1" applyNumberFormat="1" applyFont="1" applyFill="1" applyBorder="1" applyAlignment="1">
      <alignment vertical="center" wrapText="1"/>
    </xf>
    <xf numFmtId="164" fontId="6" fillId="8" borderId="1" xfId="1" applyNumberFormat="1" applyFont="1" applyFill="1" applyBorder="1" applyAlignment="1">
      <alignment vertical="center" wrapText="1"/>
    </xf>
    <xf numFmtId="165" fontId="3" fillId="9" borderId="1" xfId="2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5" fontId="2" fillId="5" borderId="1" xfId="2" applyNumberFormat="1" applyFont="1" applyFill="1" applyBorder="1" applyAlignment="1">
      <alignment horizontal="center" vertical="center" wrapText="1"/>
    </xf>
    <xf numFmtId="165" fontId="3" fillId="9" borderId="1" xfId="2" applyNumberFormat="1" applyFont="1" applyFill="1" applyBorder="1" applyAlignment="1">
      <alignment horizontal="center" vertical="center" wrapText="1"/>
    </xf>
    <xf numFmtId="44" fontId="6" fillId="8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vertical="center" wrapText="1"/>
    </xf>
    <xf numFmtId="0" fontId="10" fillId="7" borderId="1" xfId="0" applyFont="1" applyFill="1" applyBorder="1" applyAlignment="1">
      <alignment vertical="center" wrapText="1"/>
    </xf>
    <xf numFmtId="165" fontId="10" fillId="5" borderId="1" xfId="2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10" fillId="8" borderId="1" xfId="0" applyFont="1" applyFill="1" applyBorder="1" applyAlignment="1">
      <alignment vertical="center" wrapText="1"/>
    </xf>
    <xf numFmtId="0" fontId="10" fillId="12" borderId="1" xfId="0" applyFont="1" applyFill="1" applyBorder="1" applyAlignment="1">
      <alignment vertical="center" wrapText="1"/>
    </xf>
    <xf numFmtId="0" fontId="10" fillId="11" borderId="1" xfId="0" applyFont="1" applyFill="1" applyBorder="1" applyAlignment="1">
      <alignment vertical="center" wrapText="1"/>
    </xf>
    <xf numFmtId="0" fontId="7" fillId="0" borderId="1" xfId="0" applyFont="1" applyFill="1" applyBorder="1"/>
    <xf numFmtId="44" fontId="2" fillId="7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66" fontId="2" fillId="7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9" fillId="10" borderId="1" xfId="0" applyFont="1" applyFill="1" applyBorder="1" applyAlignment="1">
      <alignment horizontal="center"/>
    </xf>
    <xf numFmtId="0" fontId="9" fillId="10" borderId="7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9" fillId="10" borderId="1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</cellXfs>
  <cellStyles count="4">
    <cellStyle name="Normale" xfId="0" builtinId="0"/>
    <cellStyle name="Normale 2 2" xfId="3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54808</xdr:colOff>
      <xdr:row>19</xdr:row>
      <xdr:rowOff>20907</xdr:rowOff>
    </xdr:from>
    <xdr:ext cx="2828092" cy="41089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sellaDiTesto 1"/>
            <xdr:cNvSpPr txBox="1"/>
          </xdr:nvSpPr>
          <xdr:spPr>
            <a:xfrm>
              <a:off x="164875" y="3911340"/>
              <a:ext cx="2828092" cy="4108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it-IT" sz="1100"/>
                <a:t>**Quantità</a:t>
              </a:r>
              <a:r>
                <a:rPr lang="it-IT" sz="1100" baseline="0"/>
                <a:t> stimata  </a:t>
              </a:r>
              <a:r>
                <a:rPr lang="it-IT" sz="1100"/>
                <a:t>=  </a:t>
              </a:r>
              <a14:m>
                <m:oMath xmlns:m="http://schemas.openxmlformats.org/officeDocument/2006/math">
                  <m:f>
                    <m:fPr>
                      <m:ctrlPr>
                        <a:rPr lang="it-IT" sz="14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m:rPr>
                          <m:sty m:val="p"/>
                        </m:rPr>
                        <a:rPr lang="it-IT" sz="1400" b="0" i="0">
                          <a:latin typeface="Cambria Math" panose="02040503050406030204" pitchFamily="18" charset="0"/>
                        </a:rPr>
                        <m:t>Importo</m:t>
                      </m:r>
                      <m:r>
                        <a:rPr lang="it-IT" sz="1400" b="0" i="0">
                          <a:latin typeface="Cambria Math" panose="02040503050406030204" pitchFamily="18" charset="0"/>
                        </a:rPr>
                        <m:t> </m:t>
                      </m:r>
                      <m:r>
                        <m:rPr>
                          <m:sty m:val="p"/>
                        </m:rPr>
                        <a:rPr lang="it-IT" sz="1400" b="0" i="0">
                          <a:latin typeface="Cambria Math" panose="02040503050406030204" pitchFamily="18" charset="0"/>
                        </a:rPr>
                        <m:t>del</m:t>
                      </m:r>
                      <m:r>
                        <a:rPr lang="it-IT" sz="1400" b="0" i="0">
                          <a:latin typeface="Cambria Math" panose="02040503050406030204" pitchFamily="18" charset="0"/>
                        </a:rPr>
                        <m:t> </m:t>
                      </m:r>
                      <m:r>
                        <m:rPr>
                          <m:sty m:val="p"/>
                        </m:rPr>
                        <a:rPr lang="it-IT" sz="1400" b="0" i="0">
                          <a:latin typeface="Cambria Math" panose="02040503050406030204" pitchFamily="18" charset="0"/>
                        </a:rPr>
                        <m:t>lotto</m:t>
                      </m:r>
                      <m:r>
                        <a:rPr lang="it-IT" sz="1400" b="0" i="0">
                          <a:latin typeface="Cambria Math" panose="02040503050406030204" pitchFamily="18" charset="0"/>
                        </a:rPr>
                        <m:t> </m:t>
                      </m:r>
                      <m:r>
                        <m:rPr>
                          <m:sty m:val="p"/>
                        </m:rPr>
                        <a:rPr lang="it-IT" sz="1400" b="0" i="0">
                          <a:latin typeface="Cambria Math" panose="02040503050406030204" pitchFamily="18" charset="0"/>
                        </a:rPr>
                        <m:t>x</m:t>
                      </m:r>
                      <m:r>
                        <a:rPr lang="it-IT" sz="1400" b="0" i="0">
                          <a:latin typeface="Cambria Math" panose="02040503050406030204" pitchFamily="18" charset="0"/>
                        </a:rPr>
                        <m:t> </m:t>
                      </m:r>
                      <m:f>
                        <m:fPr>
                          <m:ctrlPr>
                            <a:rPr lang="it-IT" sz="1400" b="0" i="1">
                              <a:latin typeface="Cambria Math" panose="02040503050406030204" pitchFamily="18" charset="0"/>
                            </a:rPr>
                          </m:ctrlPr>
                        </m:fPr>
                        <m:num>
                          <m:r>
                            <m:rPr>
                              <m:sty m:val="p"/>
                            </m:rPr>
                            <a:rPr lang="it-IT" sz="1100" b="0" i="0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PEmaxj</m:t>
                          </m:r>
                        </m:num>
                        <m:den>
                          <m:r>
                            <a:rPr lang="it-IT" sz="1400" b="0" i="1">
                              <a:latin typeface="Cambria Math" panose="02040503050406030204" pitchFamily="18" charset="0"/>
                            </a:rPr>
                            <m:t>30</m:t>
                          </m:r>
                        </m:den>
                      </m:f>
                    </m:num>
                    <m:den>
                      <m:r>
                        <m:rPr>
                          <m:sty m:val="p"/>
                        </m:rPr>
                        <a:rPr lang="it-IT" sz="1400" b="0" i="0">
                          <a:latin typeface="Cambria Math" panose="02040503050406030204" pitchFamily="18" charset="0"/>
                        </a:rPr>
                        <m:t>Base</m:t>
                      </m:r>
                      <m:r>
                        <a:rPr lang="it-IT" sz="1400" b="0" i="0">
                          <a:latin typeface="Cambria Math" panose="02040503050406030204" pitchFamily="18" charset="0"/>
                        </a:rPr>
                        <m:t> </m:t>
                      </m:r>
                      <m:sSup>
                        <m:sSupPr>
                          <m:ctrlPr>
                            <a:rPr lang="it-IT" sz="1400" b="0" i="1">
                              <a:latin typeface="Cambria Math" panose="02040503050406030204" pitchFamily="18" charset="0"/>
                            </a:rPr>
                          </m:ctrlPr>
                        </m:sSupPr>
                        <m:e>
                          <m:r>
                            <m:rPr>
                              <m:sty m:val="p"/>
                            </m:rPr>
                            <a:rPr lang="it-IT" sz="1400" b="0" i="0">
                              <a:latin typeface="Cambria Math" panose="02040503050406030204" pitchFamily="18" charset="0"/>
                            </a:rPr>
                            <m:t>d</m:t>
                          </m:r>
                        </m:e>
                        <m:sup>
                          <m:r>
                            <a:rPr lang="it-IT" sz="1400" b="0" i="0">
                              <a:latin typeface="Cambria Math" panose="02040503050406030204" pitchFamily="18" charset="0"/>
                            </a:rPr>
                            <m:t>′</m:t>
                          </m:r>
                        </m:sup>
                      </m:sSup>
                      <m:r>
                        <m:rPr>
                          <m:sty m:val="p"/>
                        </m:rPr>
                        <a:rPr lang="it-IT" sz="1400" b="0" i="0">
                          <a:latin typeface="Cambria Math" panose="02040503050406030204" pitchFamily="18" charset="0"/>
                        </a:rPr>
                        <m:t>asta</m:t>
                      </m:r>
                      <m:r>
                        <a:rPr lang="it-IT" sz="1400" b="0" i="0">
                          <a:latin typeface="Cambria Math" panose="02040503050406030204" pitchFamily="18" charset="0"/>
                        </a:rPr>
                        <m:t> </m:t>
                      </m:r>
                      <m:r>
                        <m:rPr>
                          <m:sty m:val="p"/>
                        </m:rPr>
                        <a:rPr lang="it-IT" sz="1400" b="0" i="0">
                          <a:latin typeface="Cambria Math" panose="02040503050406030204" pitchFamily="18" charset="0"/>
                        </a:rPr>
                        <m:t>unitaria</m:t>
                      </m:r>
                    </m:den>
                  </m:f>
                </m:oMath>
              </a14:m>
              <a:endParaRPr lang="it-IT" sz="1400" i="0">
                <a:latin typeface="+mn-lt"/>
              </a:endParaRPr>
            </a:p>
          </xdr:txBody>
        </xdr:sp>
      </mc:Choice>
      <mc:Fallback xmlns="">
        <xdr:sp macro="" textlink="">
          <xdr:nvSpPr>
            <xdr:cNvPr id="2" name="CasellaDiTesto 1"/>
            <xdr:cNvSpPr txBox="1"/>
          </xdr:nvSpPr>
          <xdr:spPr>
            <a:xfrm>
              <a:off x="164875" y="3911340"/>
              <a:ext cx="2828092" cy="41089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it-IT" sz="1100"/>
                <a:t>**Quantità</a:t>
              </a:r>
              <a:r>
                <a:rPr lang="it-IT" sz="1100" baseline="0"/>
                <a:t> stimata  </a:t>
              </a:r>
              <a:r>
                <a:rPr lang="it-IT" sz="1100"/>
                <a:t>=  </a:t>
              </a:r>
              <a:r>
                <a:rPr lang="it-IT" sz="1400" i="0">
                  <a:latin typeface="+mn-lt"/>
                </a:rPr>
                <a:t>(</a:t>
              </a:r>
              <a:r>
                <a:rPr lang="it-IT" sz="1400" b="0" i="0">
                  <a:latin typeface="+mn-lt"/>
                </a:rPr>
                <a:t>Importo del lotto x </a:t>
              </a:r>
              <a:r>
                <a:rPr lang="it-IT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PEmaxj</a:t>
              </a:r>
              <a:r>
                <a:rPr lang="it-IT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/</a:t>
              </a:r>
              <a:r>
                <a:rPr lang="it-IT" sz="1400" b="0" i="0">
                  <a:latin typeface="+mn-lt"/>
                </a:rPr>
                <a:t>30)/(Base d^′ asta unitaria)</a:t>
              </a:r>
              <a:endParaRPr lang="it-IT" sz="1400" i="0">
                <a:latin typeface="+mn-lt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5"/>
  <sheetViews>
    <sheetView tabSelected="1" zoomScaleNormal="100" workbookViewId="0"/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42" t="s">
        <v>25</v>
      </c>
      <c r="C2" s="42"/>
      <c r="D2" s="42"/>
      <c r="E2" s="42"/>
      <c r="F2" s="42"/>
    </row>
    <row r="3" spans="2:6" x14ac:dyDescent="0.35">
      <c r="B3" s="2"/>
      <c r="C3" s="3"/>
      <c r="D3" s="4"/>
      <c r="E3" s="5"/>
      <c r="F3" s="6" t="s">
        <v>16</v>
      </c>
    </row>
    <row r="4" spans="2:6" x14ac:dyDescent="0.35">
      <c r="B4" s="53"/>
      <c r="C4" s="53"/>
      <c r="D4" s="53"/>
      <c r="E4" s="53"/>
      <c r="F4" s="6" t="s">
        <v>20</v>
      </c>
    </row>
    <row r="5" spans="2:6" x14ac:dyDescent="0.35">
      <c r="B5" s="57"/>
      <c r="C5" s="57"/>
      <c r="D5" s="57"/>
      <c r="E5" s="57"/>
      <c r="F5" s="6" t="s">
        <v>14</v>
      </c>
    </row>
    <row r="6" spans="2:6" x14ac:dyDescent="0.35">
      <c r="B6" s="54"/>
      <c r="C6" s="54"/>
      <c r="D6" s="54"/>
      <c r="E6" s="54"/>
      <c r="F6" s="6" t="s">
        <v>15</v>
      </c>
    </row>
    <row r="7" spans="2:6" x14ac:dyDescent="0.35">
      <c r="B7" s="55"/>
      <c r="C7" s="55"/>
      <c r="D7" s="55"/>
      <c r="E7" s="55"/>
      <c r="F7" s="6" t="s">
        <v>21</v>
      </c>
    </row>
    <row r="8" spans="2:6" x14ac:dyDescent="0.35">
      <c r="B8" s="56"/>
      <c r="C8" s="56"/>
      <c r="D8" s="56"/>
      <c r="E8" s="56"/>
      <c r="F8" s="6" t="s">
        <v>22</v>
      </c>
    </row>
    <row r="9" spans="2:6" x14ac:dyDescent="0.35">
      <c r="B9" s="50"/>
      <c r="C9" s="51"/>
      <c r="D9" s="51"/>
      <c r="E9" s="52"/>
      <c r="F9" s="30" t="s">
        <v>23</v>
      </c>
    </row>
    <row r="11" spans="2:6" x14ac:dyDescent="0.35">
      <c r="B11" s="43" t="s">
        <v>24</v>
      </c>
      <c r="C11" s="43"/>
      <c r="D11" s="43"/>
      <c r="E11" s="43"/>
      <c r="F11" s="43"/>
    </row>
    <row r="12" spans="2:6" ht="33" customHeight="1" x14ac:dyDescent="0.35">
      <c r="B12" s="44" t="s">
        <v>26</v>
      </c>
      <c r="C12" s="45"/>
      <c r="D12" s="45"/>
      <c r="E12" s="45"/>
      <c r="F12" s="46"/>
    </row>
    <row r="13" spans="2:6" ht="33" customHeight="1" x14ac:dyDescent="0.35">
      <c r="B13" s="47" t="s">
        <v>28</v>
      </c>
      <c r="C13" s="48"/>
      <c r="D13" s="48"/>
      <c r="E13" s="48"/>
      <c r="F13" s="49"/>
    </row>
    <row r="14" spans="2:6" ht="33" customHeight="1" x14ac:dyDescent="0.35">
      <c r="B14" s="47" t="s">
        <v>27</v>
      </c>
      <c r="C14" s="48"/>
      <c r="D14" s="48"/>
      <c r="E14" s="48"/>
      <c r="F14" s="49"/>
    </row>
    <row r="15" spans="2:6" ht="33" customHeight="1" x14ac:dyDescent="0.35"/>
  </sheetData>
  <mergeCells count="11">
    <mergeCell ref="B2:F2"/>
    <mergeCell ref="B11:F11"/>
    <mergeCell ref="B12:F12"/>
    <mergeCell ref="B13:F13"/>
    <mergeCell ref="B14:F14"/>
    <mergeCell ref="B9:E9"/>
    <mergeCell ref="B4:E4"/>
    <mergeCell ref="B6:E6"/>
    <mergeCell ref="B7:E7"/>
    <mergeCell ref="B8:E8"/>
    <mergeCell ref="B5:E5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headerFooter>
    <oddHeader>&amp;CGara a procedura aperta per l’affidamento di un AQ per la fornitura di suture chirurgiche destinate alla chirurgia generale per le Pubbliche Amministrazioni – Edizione 3 - ID 2639 - Allegato 6A Schema Conto Economico Commessa</oddHeader>
    <oddFooter>&amp;CGara a procedura aperta per l’affidamento di un AQ per la fornitura di suture chirurgiche tradizionali destinate alla chirurgia generale per le Pubbliche Amministrazioni – Edizione 3 - ID 2639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42"/>
  <sheetViews>
    <sheetView zoomScale="90" zoomScaleNormal="90" zoomScalePageLayoutView="77" workbookViewId="0"/>
  </sheetViews>
  <sheetFormatPr defaultColWidth="8.7265625" defaultRowHeight="12" x14ac:dyDescent="0.35"/>
  <cols>
    <col min="1" max="1" width="1.54296875" style="1" customWidth="1"/>
    <col min="2" max="2" width="29.90625" style="1" bestFit="1" customWidth="1"/>
    <col min="3" max="3" width="12.08984375" style="1" customWidth="1"/>
    <col min="4" max="4" width="9.81640625" style="1" customWidth="1"/>
    <col min="5" max="5" width="15.36328125" style="1" customWidth="1"/>
    <col min="6" max="6" width="10.7265625" style="1" customWidth="1"/>
    <col min="7" max="7" width="7.81640625" style="1" customWidth="1"/>
    <col min="8" max="8" width="9.54296875" style="1" customWidth="1"/>
    <col min="9" max="9" width="3.1796875" style="1" customWidth="1"/>
    <col min="10" max="10" width="11.453125" style="1" customWidth="1"/>
    <col min="11" max="11" width="10.453125" style="1" customWidth="1"/>
    <col min="12" max="12" width="8.1796875" style="1" customWidth="1"/>
    <col min="13" max="13" width="10.7265625" style="1" customWidth="1"/>
    <col min="14" max="14" width="8.7265625" style="1" customWidth="1"/>
    <col min="15" max="15" width="11.54296875" style="1" bestFit="1" customWidth="1"/>
    <col min="16" max="16" width="11.54296875" style="1" customWidth="1"/>
    <col min="17" max="17" width="10.54296875" style="1" bestFit="1" customWidth="1"/>
    <col min="18" max="18" width="11.08984375" style="1" customWidth="1"/>
    <col min="19" max="21" width="9.7265625" style="1" customWidth="1"/>
    <col min="22" max="22" width="11.90625" style="1" customWidth="1"/>
    <col min="23" max="16384" width="8.7265625" style="1"/>
  </cols>
  <sheetData>
    <row r="2" spans="2:22" ht="22.75" customHeight="1" x14ac:dyDescent="0.35">
      <c r="B2" s="62" t="s">
        <v>48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2:22" ht="52" x14ac:dyDescent="0.35">
      <c r="B3" s="9" t="s">
        <v>31</v>
      </c>
      <c r="C3" s="37" t="s">
        <v>43</v>
      </c>
      <c r="D3" s="37" t="s">
        <v>32</v>
      </c>
      <c r="E3" s="37" t="s">
        <v>33</v>
      </c>
      <c r="F3" s="37" t="s">
        <v>34</v>
      </c>
      <c r="G3" s="37" t="s">
        <v>35</v>
      </c>
      <c r="H3" s="37" t="s">
        <v>36</v>
      </c>
      <c r="I3" s="18" t="s">
        <v>17</v>
      </c>
      <c r="J3" s="9" t="s">
        <v>49</v>
      </c>
      <c r="K3" s="9" t="s">
        <v>3</v>
      </c>
      <c r="L3" s="9" t="s">
        <v>5</v>
      </c>
      <c r="M3" s="9" t="s">
        <v>13</v>
      </c>
      <c r="N3" s="9" t="s">
        <v>0</v>
      </c>
      <c r="O3" s="9" t="s">
        <v>1</v>
      </c>
      <c r="P3" s="9" t="s">
        <v>4</v>
      </c>
      <c r="Q3" s="63" t="s">
        <v>8</v>
      </c>
      <c r="R3" s="63"/>
    </row>
    <row r="4" spans="2:22" ht="14.5" customHeight="1" x14ac:dyDescent="0.35">
      <c r="B4" s="70">
        <v>1</v>
      </c>
      <c r="C4" s="37">
        <v>1</v>
      </c>
      <c r="D4" s="38" t="s">
        <v>37</v>
      </c>
      <c r="E4" s="38" t="s">
        <v>38</v>
      </c>
      <c r="F4" s="38">
        <v>13</v>
      </c>
      <c r="G4" s="38" t="s">
        <v>39</v>
      </c>
      <c r="H4" s="38">
        <v>45</v>
      </c>
      <c r="I4" s="18"/>
      <c r="J4" s="36">
        <v>132231.40495867765</v>
      </c>
      <c r="K4" s="31">
        <v>1.2100000000000002</v>
      </c>
      <c r="L4" s="37"/>
      <c r="M4" s="37"/>
      <c r="N4" s="12">
        <f>J4*L4</f>
        <v>0</v>
      </c>
      <c r="O4" s="12">
        <f>J4*M4</f>
        <v>0</v>
      </c>
      <c r="P4" s="12" t="e">
        <f>O4/$D$39</f>
        <v>#REF!</v>
      </c>
      <c r="Q4" s="64"/>
      <c r="R4" s="65"/>
    </row>
    <row r="5" spans="2:22" ht="13" x14ac:dyDescent="0.35">
      <c r="B5" s="71"/>
      <c r="C5" s="37">
        <v>2</v>
      </c>
      <c r="D5" s="38" t="s">
        <v>37</v>
      </c>
      <c r="E5" s="38" t="s">
        <v>38</v>
      </c>
      <c r="F5" s="38">
        <v>19</v>
      </c>
      <c r="G5" s="38" t="s">
        <v>40</v>
      </c>
      <c r="H5" s="38">
        <v>45</v>
      </c>
      <c r="I5" s="18"/>
      <c r="J5" s="36">
        <v>1648484.8484848484</v>
      </c>
      <c r="K5" s="31">
        <v>0.82500000000000007</v>
      </c>
      <c r="L5" s="37"/>
      <c r="M5" s="37"/>
      <c r="N5" s="12">
        <f t="shared" ref="N5:N16" si="0">J5*L5</f>
        <v>0</v>
      </c>
      <c r="O5" s="12">
        <f t="shared" ref="O5:O16" si="1">J5*M5</f>
        <v>0</v>
      </c>
      <c r="P5" s="12" t="e">
        <f t="shared" ref="P5:P16" si="2">O5/$D$39</f>
        <v>#REF!</v>
      </c>
      <c r="Q5" s="64"/>
      <c r="R5" s="65"/>
    </row>
    <row r="6" spans="2:22" ht="13" x14ac:dyDescent="0.35">
      <c r="B6" s="71"/>
      <c r="C6" s="37">
        <v>3</v>
      </c>
      <c r="D6" s="38" t="s">
        <v>37</v>
      </c>
      <c r="E6" s="38" t="s">
        <v>38</v>
      </c>
      <c r="F6" s="38">
        <v>19</v>
      </c>
      <c r="G6" s="38" t="s">
        <v>41</v>
      </c>
      <c r="H6" s="38">
        <v>45</v>
      </c>
      <c r="I6" s="18"/>
      <c r="J6" s="36">
        <v>533333.33333333326</v>
      </c>
      <c r="K6" s="31">
        <v>0.82500000000000007</v>
      </c>
      <c r="L6" s="37"/>
      <c r="M6" s="37"/>
      <c r="N6" s="12">
        <f t="shared" si="0"/>
        <v>0</v>
      </c>
      <c r="O6" s="12">
        <f t="shared" si="1"/>
        <v>0</v>
      </c>
      <c r="P6" s="12" t="e">
        <f t="shared" si="2"/>
        <v>#REF!</v>
      </c>
      <c r="Q6" s="64"/>
      <c r="R6" s="65"/>
    </row>
    <row r="7" spans="2:22" ht="13" x14ac:dyDescent="0.35">
      <c r="B7" s="71"/>
      <c r="C7" s="37">
        <v>4</v>
      </c>
      <c r="D7" s="38" t="s">
        <v>37</v>
      </c>
      <c r="E7" s="38" t="s">
        <v>38</v>
      </c>
      <c r="F7" s="38">
        <v>19</v>
      </c>
      <c r="G7" s="38" t="s">
        <v>39</v>
      </c>
      <c r="H7" s="38">
        <v>45</v>
      </c>
      <c r="I7" s="18"/>
      <c r="J7" s="36">
        <v>85561.4973262032</v>
      </c>
      <c r="K7" s="31">
        <v>0.93500000000000005</v>
      </c>
      <c r="L7" s="37"/>
      <c r="M7" s="37"/>
      <c r="N7" s="12">
        <f t="shared" si="0"/>
        <v>0</v>
      </c>
      <c r="O7" s="12">
        <f t="shared" si="1"/>
        <v>0</v>
      </c>
      <c r="P7" s="12" t="e">
        <f t="shared" si="2"/>
        <v>#REF!</v>
      </c>
      <c r="Q7" s="64"/>
      <c r="R7" s="65"/>
    </row>
    <row r="8" spans="2:22" ht="13" x14ac:dyDescent="0.35">
      <c r="B8" s="71"/>
      <c r="C8" s="37">
        <v>5</v>
      </c>
      <c r="D8" s="38" t="s">
        <v>37</v>
      </c>
      <c r="E8" s="38" t="s">
        <v>38</v>
      </c>
      <c r="F8" s="38">
        <v>24</v>
      </c>
      <c r="G8" s="38" t="s">
        <v>42</v>
      </c>
      <c r="H8" s="38">
        <v>45</v>
      </c>
      <c r="I8" s="18"/>
      <c r="J8" s="36">
        <v>454545.45454545447</v>
      </c>
      <c r="K8" s="31">
        <v>0.88000000000000012</v>
      </c>
      <c r="L8" s="37"/>
      <c r="M8" s="37"/>
      <c r="N8" s="12">
        <f t="shared" si="0"/>
        <v>0</v>
      </c>
      <c r="O8" s="12">
        <f t="shared" si="1"/>
        <v>0</v>
      </c>
      <c r="P8" s="12" t="e">
        <f t="shared" si="2"/>
        <v>#REF!</v>
      </c>
      <c r="Q8" s="64"/>
      <c r="R8" s="65"/>
    </row>
    <row r="9" spans="2:22" ht="13" x14ac:dyDescent="0.35">
      <c r="B9" s="71"/>
      <c r="C9" s="37">
        <v>6</v>
      </c>
      <c r="D9" s="38" t="s">
        <v>37</v>
      </c>
      <c r="E9" s="38" t="s">
        <v>38</v>
      </c>
      <c r="F9" s="38">
        <v>24</v>
      </c>
      <c r="G9" s="38" t="s">
        <v>42</v>
      </c>
      <c r="H9" s="38">
        <v>70</v>
      </c>
      <c r="I9" s="9"/>
      <c r="J9" s="36">
        <v>202020.20202020201</v>
      </c>
      <c r="K9" s="31">
        <v>0.9900000000000001</v>
      </c>
      <c r="L9" s="37"/>
      <c r="M9" s="37"/>
      <c r="N9" s="12">
        <f t="shared" si="0"/>
        <v>0</v>
      </c>
      <c r="O9" s="12">
        <f t="shared" si="1"/>
        <v>0</v>
      </c>
      <c r="P9" s="12" t="e">
        <f t="shared" si="2"/>
        <v>#REF!</v>
      </c>
      <c r="Q9" s="64"/>
      <c r="R9" s="65"/>
      <c r="S9" s="8"/>
      <c r="T9" s="8"/>
      <c r="U9" s="8"/>
      <c r="V9" s="8"/>
    </row>
    <row r="10" spans="2:22" ht="13" x14ac:dyDescent="0.35">
      <c r="B10" s="71"/>
      <c r="C10" s="37">
        <v>7</v>
      </c>
      <c r="D10" s="38" t="s">
        <v>37</v>
      </c>
      <c r="E10" s="38" t="s">
        <v>38</v>
      </c>
      <c r="F10" s="38">
        <v>24</v>
      </c>
      <c r="G10" s="38" t="s">
        <v>40</v>
      </c>
      <c r="H10" s="38">
        <v>45</v>
      </c>
      <c r="I10" s="9"/>
      <c r="J10" s="36">
        <v>409090.90909090906</v>
      </c>
      <c r="K10" s="31">
        <v>0.88000000000000012</v>
      </c>
      <c r="L10" s="37"/>
      <c r="M10" s="37"/>
      <c r="N10" s="12">
        <f t="shared" si="0"/>
        <v>0</v>
      </c>
      <c r="O10" s="12">
        <f t="shared" si="1"/>
        <v>0</v>
      </c>
      <c r="P10" s="12" t="e">
        <f t="shared" si="2"/>
        <v>#REF!</v>
      </c>
      <c r="Q10" s="64"/>
      <c r="R10" s="65"/>
      <c r="S10" s="8"/>
      <c r="T10" s="8"/>
      <c r="U10" s="8"/>
      <c r="V10" s="8"/>
    </row>
    <row r="11" spans="2:22" ht="13" x14ac:dyDescent="0.35">
      <c r="B11" s="71"/>
      <c r="C11" s="37">
        <v>8</v>
      </c>
      <c r="D11" s="38" t="s">
        <v>37</v>
      </c>
      <c r="E11" s="38" t="s">
        <v>38</v>
      </c>
      <c r="F11" s="38">
        <v>24</v>
      </c>
      <c r="G11" s="38" t="s">
        <v>40</v>
      </c>
      <c r="H11" s="38">
        <v>70</v>
      </c>
      <c r="I11" s="10"/>
      <c r="J11" s="36">
        <v>80808.080808080806</v>
      </c>
      <c r="K11" s="31">
        <v>0.9900000000000001</v>
      </c>
      <c r="L11" s="37"/>
      <c r="M11" s="37"/>
      <c r="N11" s="12">
        <f t="shared" si="0"/>
        <v>0</v>
      </c>
      <c r="O11" s="12">
        <f t="shared" si="1"/>
        <v>0</v>
      </c>
      <c r="P11" s="12" t="e">
        <f t="shared" si="2"/>
        <v>#REF!</v>
      </c>
      <c r="Q11" s="64"/>
      <c r="R11" s="65"/>
      <c r="S11" s="8"/>
    </row>
    <row r="12" spans="2:22" ht="13" x14ac:dyDescent="0.35">
      <c r="B12" s="71"/>
      <c r="C12" s="37">
        <v>9</v>
      </c>
      <c r="D12" s="38" t="s">
        <v>37</v>
      </c>
      <c r="E12" s="38" t="s">
        <v>38</v>
      </c>
      <c r="F12" s="38">
        <v>30</v>
      </c>
      <c r="G12" s="38">
        <v>0</v>
      </c>
      <c r="H12" s="38">
        <v>70</v>
      </c>
      <c r="I12" s="10"/>
      <c r="J12" s="36">
        <v>72727.272727272721</v>
      </c>
      <c r="K12" s="31">
        <v>1.1000000000000001</v>
      </c>
      <c r="L12" s="37"/>
      <c r="M12" s="37"/>
      <c r="N12" s="12">
        <f t="shared" si="0"/>
        <v>0</v>
      </c>
      <c r="O12" s="12">
        <f t="shared" si="1"/>
        <v>0</v>
      </c>
      <c r="P12" s="12" t="e">
        <f t="shared" si="2"/>
        <v>#REF!</v>
      </c>
      <c r="Q12" s="64"/>
      <c r="R12" s="65"/>
      <c r="S12" s="8"/>
    </row>
    <row r="13" spans="2:22" ht="13" x14ac:dyDescent="0.35">
      <c r="B13" s="71"/>
      <c r="C13" s="37">
        <v>10</v>
      </c>
      <c r="D13" s="38" t="s">
        <v>37</v>
      </c>
      <c r="E13" s="38" t="s">
        <v>38</v>
      </c>
      <c r="F13" s="38">
        <v>16</v>
      </c>
      <c r="G13" s="38" t="s">
        <v>41</v>
      </c>
      <c r="H13" s="38">
        <v>45</v>
      </c>
      <c r="I13" s="10"/>
      <c r="J13" s="36">
        <v>165289.25619834708</v>
      </c>
      <c r="K13" s="31">
        <v>2.4200000000000004</v>
      </c>
      <c r="L13" s="37"/>
      <c r="M13" s="37"/>
      <c r="N13" s="12">
        <f t="shared" si="0"/>
        <v>0</v>
      </c>
      <c r="O13" s="12">
        <f t="shared" si="1"/>
        <v>0</v>
      </c>
      <c r="P13" s="12" t="e">
        <f t="shared" si="2"/>
        <v>#REF!</v>
      </c>
      <c r="Q13" s="64"/>
      <c r="R13" s="65"/>
      <c r="S13" s="8"/>
    </row>
    <row r="14" spans="2:22" ht="13" x14ac:dyDescent="0.35">
      <c r="B14" s="71"/>
      <c r="C14" s="37">
        <v>11</v>
      </c>
      <c r="D14" s="38" t="s">
        <v>37</v>
      </c>
      <c r="E14" s="38" t="s">
        <v>38</v>
      </c>
      <c r="F14" s="38">
        <v>30</v>
      </c>
      <c r="G14" s="38" t="s">
        <v>42</v>
      </c>
      <c r="H14" s="38">
        <v>70</v>
      </c>
      <c r="I14" s="10"/>
      <c r="J14" s="36">
        <v>252964.42687747037</v>
      </c>
      <c r="K14" s="31">
        <v>1.2649999999999999</v>
      </c>
      <c r="L14" s="37"/>
      <c r="M14" s="37"/>
      <c r="N14" s="12">
        <f t="shared" si="0"/>
        <v>0</v>
      </c>
      <c r="O14" s="12">
        <f t="shared" si="1"/>
        <v>0</v>
      </c>
      <c r="P14" s="12" t="e">
        <f t="shared" si="2"/>
        <v>#REF!</v>
      </c>
      <c r="Q14" s="64"/>
      <c r="R14" s="65"/>
      <c r="S14" s="8"/>
    </row>
    <row r="15" spans="2:22" ht="13" x14ac:dyDescent="0.35">
      <c r="B15" s="71"/>
      <c r="C15" s="37">
        <v>12</v>
      </c>
      <c r="D15" s="38" t="s">
        <v>37</v>
      </c>
      <c r="E15" s="38" t="s">
        <v>38</v>
      </c>
      <c r="F15" s="38">
        <v>30</v>
      </c>
      <c r="G15" s="38" t="s">
        <v>40</v>
      </c>
      <c r="H15" s="38">
        <v>70</v>
      </c>
      <c r="I15" s="10"/>
      <c r="J15" s="36">
        <v>31620.553359683796</v>
      </c>
      <c r="K15" s="31">
        <v>1.2649999999999999</v>
      </c>
      <c r="L15" s="37"/>
      <c r="M15" s="37"/>
      <c r="N15" s="12">
        <f t="shared" si="0"/>
        <v>0</v>
      </c>
      <c r="O15" s="12">
        <f t="shared" si="1"/>
        <v>0</v>
      </c>
      <c r="P15" s="12" t="e">
        <f t="shared" si="2"/>
        <v>#REF!</v>
      </c>
      <c r="Q15" s="64"/>
      <c r="R15" s="65"/>
      <c r="S15" s="8"/>
    </row>
    <row r="16" spans="2:22" ht="13" x14ac:dyDescent="0.35">
      <c r="B16" s="72"/>
      <c r="C16" s="37">
        <v>13</v>
      </c>
      <c r="D16" s="38" t="s">
        <v>37</v>
      </c>
      <c r="E16" s="38" t="s">
        <v>38</v>
      </c>
      <c r="F16" s="38">
        <v>16</v>
      </c>
      <c r="G16" s="38" t="s">
        <v>39</v>
      </c>
      <c r="H16" s="38">
        <v>45</v>
      </c>
      <c r="I16" s="9"/>
      <c r="J16" s="36">
        <v>63241.106719367592</v>
      </c>
      <c r="K16" s="31">
        <v>1.2649999999999999</v>
      </c>
      <c r="L16" s="37"/>
      <c r="M16" s="37"/>
      <c r="N16" s="12">
        <f t="shared" si="0"/>
        <v>0</v>
      </c>
      <c r="O16" s="12">
        <f t="shared" si="1"/>
        <v>0</v>
      </c>
      <c r="P16" s="12" t="e">
        <f t="shared" si="2"/>
        <v>#REF!</v>
      </c>
      <c r="Q16" s="64"/>
      <c r="R16" s="65"/>
      <c r="S16" s="8"/>
    </row>
    <row r="17" spans="2:19" ht="13" x14ac:dyDescent="0.35">
      <c r="B17" s="13" t="s">
        <v>2</v>
      </c>
      <c r="C17" s="13"/>
      <c r="D17" s="13"/>
      <c r="E17" s="13"/>
      <c r="F17" s="13"/>
      <c r="G17" s="13"/>
      <c r="H17" s="13"/>
      <c r="I17" s="13"/>
      <c r="J17" s="13"/>
      <c r="K17" s="14">
        <f>SUMPRODUCT($J$4:$J$16,K4:K16)</f>
        <v>4000000</v>
      </c>
      <c r="L17" s="14">
        <f>SUMPRODUCT($J$4:$J$16,L4:L16)</f>
        <v>0</v>
      </c>
      <c r="M17" s="14">
        <f>SUMPRODUCT($J$4:$J$16,M4:M16)</f>
        <v>0</v>
      </c>
      <c r="N17" s="15">
        <f>SUM(N4:N16)</f>
        <v>0</v>
      </c>
      <c r="O17" s="16">
        <f>SUM(O4:O16)</f>
        <v>0</v>
      </c>
      <c r="P17" s="17" t="e">
        <f>O17/$D$39</f>
        <v>#REF!</v>
      </c>
      <c r="Q17" s="69"/>
      <c r="R17" s="69"/>
      <c r="S17" s="8"/>
    </row>
    <row r="18" spans="2:19" x14ac:dyDescent="0.35">
      <c r="S18" s="8"/>
    </row>
    <row r="19" spans="2:19" ht="24" customHeight="1" x14ac:dyDescent="0.35">
      <c r="B19" s="76" t="s">
        <v>51</v>
      </c>
      <c r="C19" s="76"/>
      <c r="D19" s="76"/>
      <c r="E19" s="76"/>
      <c r="S19" s="8"/>
    </row>
    <row r="20" spans="2:19" ht="36" customHeight="1" x14ac:dyDescent="0.35">
      <c r="B20" s="75"/>
      <c r="C20" s="75"/>
      <c r="D20" s="75"/>
      <c r="E20" s="77" t="s">
        <v>50</v>
      </c>
      <c r="F20" s="77"/>
      <c r="G20" s="77"/>
      <c r="H20" s="77"/>
      <c r="I20" s="77"/>
      <c r="J20" s="77"/>
      <c r="K20" s="77"/>
    </row>
    <row r="21" spans="2:19" ht="31.5" customHeight="1" x14ac:dyDescent="0.35">
      <c r="B21" s="41" t="s">
        <v>52</v>
      </c>
      <c r="C21" s="39"/>
      <c r="D21" s="39"/>
      <c r="E21" s="40"/>
      <c r="F21" s="40"/>
      <c r="G21" s="40"/>
      <c r="H21" s="40"/>
      <c r="I21" s="40"/>
      <c r="J21" s="40"/>
      <c r="K21" s="40"/>
    </row>
    <row r="22" spans="2:19" ht="36" customHeight="1" x14ac:dyDescent="0.35">
      <c r="B22" s="39"/>
      <c r="C22" s="39"/>
      <c r="D22" s="39"/>
      <c r="E22" s="40"/>
      <c r="F22" s="40"/>
      <c r="G22" s="40"/>
      <c r="H22" s="40"/>
      <c r="I22" s="40"/>
      <c r="J22" s="40"/>
      <c r="K22" s="40"/>
    </row>
    <row r="24" spans="2:19" ht="22.75" customHeight="1" x14ac:dyDescent="0.35">
      <c r="B24" s="73" t="s">
        <v>18</v>
      </c>
      <c r="C24" s="74"/>
      <c r="D24" s="74"/>
      <c r="E24" s="74"/>
      <c r="F24" s="74"/>
      <c r="G24" s="74"/>
    </row>
    <row r="25" spans="2:19" ht="26" x14ac:dyDescent="0.35">
      <c r="B25" s="9" t="s">
        <v>7</v>
      </c>
      <c r="C25" s="9" t="s">
        <v>1</v>
      </c>
      <c r="D25" s="9" t="s">
        <v>4</v>
      </c>
      <c r="E25" s="66" t="s">
        <v>8</v>
      </c>
      <c r="F25" s="67"/>
      <c r="G25" s="68"/>
    </row>
    <row r="26" spans="2:19" ht="13" x14ac:dyDescent="0.35">
      <c r="B26" s="7" t="s">
        <v>6</v>
      </c>
      <c r="C26" s="11"/>
      <c r="D26" s="19" t="e">
        <f t="shared" ref="D26:D34" si="3">C26/$D$39</f>
        <v>#REF!</v>
      </c>
      <c r="E26" s="33"/>
      <c r="F26" s="34"/>
      <c r="G26" s="35"/>
    </row>
    <row r="27" spans="2:19" ht="13" customHeight="1" x14ac:dyDescent="0.35">
      <c r="B27" s="7" t="s">
        <v>45</v>
      </c>
      <c r="C27" s="11"/>
      <c r="D27" s="19" t="e">
        <f t="shared" si="3"/>
        <v>#REF!</v>
      </c>
      <c r="E27" s="33"/>
      <c r="F27" s="34"/>
      <c r="G27" s="35"/>
    </row>
    <row r="28" spans="2:19" ht="13" customHeight="1" x14ac:dyDescent="0.35">
      <c r="B28" s="7" t="s">
        <v>46</v>
      </c>
      <c r="C28" s="11"/>
      <c r="D28" s="19" t="e">
        <f t="shared" si="3"/>
        <v>#REF!</v>
      </c>
      <c r="E28" s="33"/>
      <c r="F28" s="34"/>
      <c r="G28" s="35"/>
    </row>
    <row r="29" spans="2:19" ht="13" x14ac:dyDescent="0.35">
      <c r="B29" s="32" t="s">
        <v>29</v>
      </c>
      <c r="C29" s="11"/>
      <c r="D29" s="19" t="e">
        <f t="shared" si="3"/>
        <v>#REF!</v>
      </c>
      <c r="E29" s="33"/>
      <c r="F29" s="34"/>
      <c r="G29" s="35"/>
    </row>
    <row r="30" spans="2:19" ht="13" x14ac:dyDescent="0.35">
      <c r="B30" s="32" t="s">
        <v>47</v>
      </c>
      <c r="C30" s="11"/>
      <c r="D30" s="19" t="e">
        <f t="shared" si="3"/>
        <v>#REF!</v>
      </c>
      <c r="E30" s="33"/>
      <c r="F30" s="34"/>
      <c r="G30" s="35"/>
    </row>
    <row r="31" spans="2:19" ht="13" x14ac:dyDescent="0.35">
      <c r="B31" s="32" t="s">
        <v>30</v>
      </c>
      <c r="C31" s="11"/>
      <c r="D31" s="19" t="e">
        <f t="shared" si="3"/>
        <v>#REF!</v>
      </c>
      <c r="E31" s="33"/>
      <c r="F31" s="34"/>
      <c r="G31" s="35"/>
    </row>
    <row r="32" spans="2:19" ht="13" x14ac:dyDescent="0.35">
      <c r="B32" s="32" t="s">
        <v>53</v>
      </c>
      <c r="C32" s="11"/>
      <c r="D32" s="19"/>
      <c r="E32" s="33"/>
      <c r="F32" s="34"/>
      <c r="G32" s="35"/>
    </row>
    <row r="33" spans="2:11" ht="13" x14ac:dyDescent="0.35">
      <c r="B33" s="32" t="s">
        <v>44</v>
      </c>
      <c r="C33" s="11"/>
      <c r="D33" s="19" t="e">
        <f t="shared" si="3"/>
        <v>#REF!</v>
      </c>
      <c r="E33" s="33"/>
      <c r="F33" s="34"/>
      <c r="G33" s="35"/>
    </row>
    <row r="34" spans="2:11" ht="13" x14ac:dyDescent="0.35">
      <c r="B34" s="13" t="s">
        <v>2</v>
      </c>
      <c r="C34" s="21">
        <f>SUM(C26:C33)</f>
        <v>0</v>
      </c>
      <c r="D34" s="20" t="e">
        <f t="shared" si="3"/>
        <v>#REF!</v>
      </c>
      <c r="E34" s="59"/>
      <c r="F34" s="60"/>
      <c r="G34" s="61"/>
    </row>
    <row r="37" spans="2:11" ht="22.75" customHeight="1" x14ac:dyDescent="0.35">
      <c r="B37" s="58" t="s">
        <v>9</v>
      </c>
      <c r="C37" s="58"/>
      <c r="D37" s="58"/>
      <c r="E37" s="58"/>
      <c r="F37" s="58"/>
      <c r="G37" s="58"/>
      <c r="H37" s="58"/>
      <c r="I37" s="58"/>
      <c r="J37" s="58"/>
      <c r="K37" s="58"/>
    </row>
    <row r="38" spans="2:11" ht="14.5" x14ac:dyDescent="0.35">
      <c r="B38" s="22" t="s">
        <v>10</v>
      </c>
      <c r="C38" s="29"/>
      <c r="D38" s="23" t="e">
        <f>N17+#REF!</f>
        <v>#REF!</v>
      </c>
      <c r="E38" s="24"/>
    </row>
    <row r="39" spans="2:11" ht="14.5" x14ac:dyDescent="0.35">
      <c r="B39" s="22" t="s">
        <v>11</v>
      </c>
      <c r="C39" s="27"/>
      <c r="D39" s="23" t="e">
        <f>O17+#REF!+#REF!+C34</f>
        <v>#REF!</v>
      </c>
      <c r="E39" s="25" t="e">
        <f>D39/$D$38</f>
        <v>#REF!</v>
      </c>
    </row>
    <row r="40" spans="2:11" ht="14.5" x14ac:dyDescent="0.35">
      <c r="B40" s="22" t="s">
        <v>12</v>
      </c>
      <c r="C40" s="22"/>
      <c r="D40" s="23" t="e">
        <f>D38-D39</f>
        <v>#REF!</v>
      </c>
      <c r="E40" s="25" t="e">
        <f>D40/$D$38</f>
        <v>#REF!</v>
      </c>
    </row>
    <row r="41" spans="2:11" ht="14.5" x14ac:dyDescent="0.35">
      <c r="B41" s="26"/>
      <c r="C41" s="26"/>
      <c r="D41" s="26"/>
      <c r="E41" s="26"/>
    </row>
    <row r="42" spans="2:11" ht="14.5" x14ac:dyDescent="0.35">
      <c r="B42" s="22" t="s">
        <v>19</v>
      </c>
      <c r="C42" s="28"/>
      <c r="D42" s="23" t="e">
        <f>#REF!+#REF!</f>
        <v>#REF!</v>
      </c>
      <c r="E42" s="25"/>
    </row>
  </sheetData>
  <mergeCells count="24">
    <mergeCell ref="Q5:R5"/>
    <mergeCell ref="Q6:R6"/>
    <mergeCell ref="Q14:R14"/>
    <mergeCell ref="Q15:R15"/>
    <mergeCell ref="B24:G24"/>
    <mergeCell ref="B20:D20"/>
    <mergeCell ref="B19:E19"/>
    <mergeCell ref="E20:K20"/>
    <mergeCell ref="B37:K37"/>
    <mergeCell ref="E34:G34"/>
    <mergeCell ref="B2:R2"/>
    <mergeCell ref="Q3:R3"/>
    <mergeCell ref="Q9:R9"/>
    <mergeCell ref="Q10:R10"/>
    <mergeCell ref="Q11:R11"/>
    <mergeCell ref="Q7:R7"/>
    <mergeCell ref="Q8:R8"/>
    <mergeCell ref="Q12:R12"/>
    <mergeCell ref="Q13:R13"/>
    <mergeCell ref="E25:G25"/>
    <mergeCell ref="Q16:R16"/>
    <mergeCell ref="Q17:R17"/>
    <mergeCell ref="B4:B16"/>
    <mergeCell ref="Q4:R4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headerFooter>
    <oddHeader>&amp;CGara a procedura aperta per l’affidamento di un AQ per la fornitura di suture chirurgiche destinate alla chirurgia generale per le Pubbliche Amministrazioni – Edizione 3 - ID 2639 - Allegato 6A Schema Conto Economico Commessa</oddHeader>
    <oddFooter>&amp;CGara a procedura aperta per l’affidamento di un AQ per la fornitura di suture chirurgiche tradizionali destinate alla chirurgia generale per le Pubbliche Amministrazioni – Edizione 3 - ID 2639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compilazione</vt:lpstr>
      <vt:lpstr>Conto Economico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Serata Edoardo</cp:lastModifiedBy>
  <cp:lastPrinted>2023-11-20T15:33:55Z</cp:lastPrinted>
  <dcterms:created xsi:type="dcterms:W3CDTF">2021-02-25T11:20:16Z</dcterms:created>
  <dcterms:modified xsi:type="dcterms:W3CDTF">2023-11-21T10:07:59Z</dcterms:modified>
</cp:coreProperties>
</file>