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filterPrivacy="1" autoCompressPictures="0" defaultThemeVersion="124226"/>
  <xr:revisionPtr revIDLastSave="0" documentId="13_ncr:1_{916630DA-DF5F-41C5-ADC4-24CB24C324F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1" l="1"/>
  <c r="I6" i="1"/>
  <c r="I10" i="1" l="1"/>
  <c r="I7" i="1"/>
  <c r="I11" i="1" l="1"/>
  <c r="H15" i="1" s="1"/>
  <c r="H17" i="1" l="1"/>
</calcChain>
</file>

<file path=xl/sharedStrings.xml><?xml version="1.0" encoding="utf-8"?>
<sst xmlns="http://schemas.openxmlformats.org/spreadsheetml/2006/main" count="35" uniqueCount="28">
  <si>
    <t>Celle da compilare</t>
  </si>
  <si>
    <t>→</t>
  </si>
  <si>
    <t>Descrizione</t>
  </si>
  <si>
    <t>Importo totale (€)</t>
  </si>
  <si>
    <t>A</t>
  </si>
  <si>
    <t>B</t>
  </si>
  <si>
    <t>Base d'asta A</t>
  </si>
  <si>
    <t>Base d'asta B</t>
  </si>
  <si>
    <t>Quantità</t>
  </si>
  <si>
    <t>Prezzo totale a base d'asta al netto dell'IVA</t>
  </si>
  <si>
    <t>Prezzo totale offerto al netto dell'IVA</t>
  </si>
  <si>
    <t>Importo unitario (€)</t>
  </si>
  <si>
    <t>Prezzo Totale Offerto A al netto dell'IVA €</t>
  </si>
  <si>
    <t>Prezzo Totale Offerto B al netto dell'IVA €</t>
  </si>
  <si>
    <t>Prezzo Totale Offerto (A+B) al netto dell'IVA €</t>
  </si>
  <si>
    <t>Codice</t>
  </si>
  <si>
    <t>Sistema di Verifica in caso di offerta superiore alla base d'asta</t>
  </si>
  <si>
    <t>Manutenzione sw Piteco evolution per 10 utenze</t>
  </si>
  <si>
    <t xml:space="preserve">Par. 2, lett. A) C.T. </t>
  </si>
  <si>
    <t>Anno</t>
  </si>
  <si>
    <t>2025</t>
  </si>
  <si>
    <t xml:space="preserve">Par. 2, lett. B) C.T. </t>
  </si>
  <si>
    <t>12</t>
  </si>
  <si>
    <t>Numero Mensilità</t>
  </si>
  <si>
    <r>
      <t xml:space="preserve">Supporto professionale - </t>
    </r>
    <r>
      <rPr>
        <b/>
        <sz val="9"/>
        <rFont val="Arial"/>
        <family val="2"/>
      </rPr>
      <t>A CONSUMO</t>
    </r>
  </si>
  <si>
    <t>Iniz.208-2023- Servizio di manutenzione del software Piteco Evolution e Supporto Professionale</t>
  </si>
  <si>
    <t>Importo unitario mensile (€)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</si>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</sst>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13" fillId="0" borderId="0" xfId="1" applyFont="1" applyAlignment="1">
      <alignment horizontal="center" vertical="center"/>
    </xf>
    <xf numFmtId="49" fontId="15" fillId="4" borderId="2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5" fontId="17" fillId="0" borderId="7" xfId="0" applyNumberFormat="1" applyFont="1" applyBorder="1" applyAlignment="1" applyProtection="1">
      <alignment horizontal="center" vertical="center" wrapText="1"/>
      <protection locked="0"/>
    </xf>
    <xf numFmtId="0" fontId="16" fillId="2" borderId="3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vertical="center" wrapText="1"/>
    </xf>
    <xf numFmtId="0" fontId="16" fillId="2" borderId="4" xfId="0" applyFont="1" applyFill="1" applyBorder="1" applyAlignment="1">
      <alignment horizontal="center" vertical="center" wrapText="1"/>
    </xf>
    <xf numFmtId="49" fontId="15" fillId="4" borderId="10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5" fontId="2" fillId="3" borderId="11" xfId="0" applyNumberFormat="1" applyFont="1" applyFill="1" applyBorder="1" applyAlignment="1">
      <alignment horizontal="center" vertical="center" wrapText="1"/>
    </xf>
    <xf numFmtId="165" fontId="2" fillId="4" borderId="12" xfId="0" applyNumberFormat="1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0" fillId="0" borderId="0" xfId="0" applyFont="1"/>
    <xf numFmtId="165" fontId="17" fillId="0" borderId="1" xfId="0" applyNumberFormat="1" applyFont="1" applyBorder="1" applyAlignment="1">
      <alignment horizontal="center" vertical="center" wrapText="1"/>
    </xf>
    <xf numFmtId="165" fontId="17" fillId="0" borderId="0" xfId="0" applyNumberFormat="1" applyFont="1" applyAlignment="1">
      <alignment vertical="center" wrapText="1"/>
    </xf>
    <xf numFmtId="165" fontId="17" fillId="0" borderId="14" xfId="0" applyNumberFormat="1" applyFont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165" fontId="17" fillId="0" borderId="13" xfId="0" applyNumberFormat="1" applyFont="1" applyBorder="1" applyAlignment="1">
      <alignment vertical="center" wrapText="1"/>
    </xf>
    <xf numFmtId="0" fontId="16" fillId="4" borderId="3" xfId="0" applyFont="1" applyFill="1" applyBorder="1" applyAlignment="1">
      <alignment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165" fontId="14" fillId="0" borderId="3" xfId="0" applyNumberFormat="1" applyFont="1" applyBorder="1" applyAlignment="1">
      <alignment horizontal="center" vertical="center"/>
    </xf>
    <xf numFmtId="165" fontId="14" fillId="0" borderId="5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165" fontId="7" fillId="0" borderId="3" xfId="1" applyNumberFormat="1" applyFont="1" applyBorder="1" applyAlignment="1">
      <alignment horizontal="center" vertical="center"/>
    </xf>
    <xf numFmtId="165" fontId="7" fillId="0" borderId="5" xfId="1" applyNumberFormat="1" applyFont="1" applyBorder="1" applyAlignment="1">
      <alignment horizontal="center" vertical="center"/>
    </xf>
    <xf numFmtId="165" fontId="8" fillId="3" borderId="3" xfId="4" applyNumberFormat="1" applyFont="1" applyFill="1" applyBorder="1" applyAlignment="1" applyProtection="1">
      <alignment horizontal="center" vertical="center" wrapText="1"/>
    </xf>
    <xf numFmtId="165" fontId="8" fillId="3" borderId="5" xfId="4" applyNumberFormat="1" applyFont="1" applyFill="1" applyBorder="1" applyAlignment="1" applyProtection="1">
      <alignment horizontal="center" vertical="center" wrapText="1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9">
    <dxf>
      <fill>
        <patternFill patternType="none">
          <fgColor auto="1"/>
          <bgColor auto="1"/>
        </patternFill>
      </fill>
    </dxf>
    <dxf>
      <fill>
        <patternFill patternType="none">
          <fgColor auto="1"/>
          <bgColor auto="1"/>
        </patternFill>
      </fill>
    </dxf>
    <dxf>
      <fill>
        <patternFill>
          <bgColor rgb="FFFF0000"/>
        </patternFill>
      </fill>
    </dxf>
    <dxf>
      <font>
        <color auto="1"/>
      </font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M17"/>
  <sheetViews>
    <sheetView tabSelected="1" zoomScaleNormal="100" workbookViewId="0">
      <selection activeCell="L4" sqref="L4"/>
    </sheetView>
  </sheetViews>
  <sheetFormatPr defaultColWidth="8.81640625" defaultRowHeight="14.5" x14ac:dyDescent="0.35"/>
  <cols>
    <col min="1" max="1" width="2.1796875" customWidth="1"/>
    <col min="2" max="2" width="1.81640625" customWidth="1"/>
    <col min="3" max="3" width="5.81640625" customWidth="1"/>
    <col min="4" max="4" width="18" customWidth="1"/>
    <col min="5" max="5" width="28.1796875" customWidth="1"/>
    <col min="6" max="6" width="13.08984375" customWidth="1"/>
    <col min="7" max="7" width="11.1796875" customWidth="1"/>
    <col min="8" max="8" width="23.453125" customWidth="1"/>
    <col min="9" max="9" width="24.81640625" customWidth="1"/>
    <col min="10" max="10" width="13.1796875" customWidth="1"/>
  </cols>
  <sheetData>
    <row r="2" spans="3:13" ht="15.5" x14ac:dyDescent="0.35">
      <c r="D2" s="28" t="s">
        <v>25</v>
      </c>
      <c r="E2" s="28"/>
      <c r="K2" s="1"/>
    </row>
    <row r="3" spans="3:13" ht="18" customHeight="1" thickBot="1" x14ac:dyDescent="0.4">
      <c r="K3" s="8"/>
    </row>
    <row r="4" spans="3:13" ht="15" thickBot="1" x14ac:dyDescent="0.4">
      <c r="H4" s="7" t="s">
        <v>0</v>
      </c>
      <c r="K4" s="8"/>
    </row>
    <row r="5" spans="3:13" ht="60.75" customHeight="1" thickBot="1" x14ac:dyDescent="0.4">
      <c r="C5" s="17"/>
      <c r="D5" s="16" t="s">
        <v>15</v>
      </c>
      <c r="E5" s="18" t="s">
        <v>2</v>
      </c>
      <c r="F5" s="16" t="s">
        <v>19</v>
      </c>
      <c r="G5" s="13" t="s">
        <v>23</v>
      </c>
      <c r="H5" s="12" t="s">
        <v>26</v>
      </c>
      <c r="I5" s="13" t="s">
        <v>3</v>
      </c>
      <c r="J5" s="13" t="s">
        <v>6</v>
      </c>
    </row>
    <row r="6" spans="3:13" ht="60.75" customHeight="1" thickBot="1" x14ac:dyDescent="0.4">
      <c r="C6" s="13" t="s">
        <v>4</v>
      </c>
      <c r="D6" s="19" t="s">
        <v>18</v>
      </c>
      <c r="E6" s="11" t="s">
        <v>17</v>
      </c>
      <c r="F6" s="11" t="s">
        <v>20</v>
      </c>
      <c r="G6" s="11" t="s">
        <v>22</v>
      </c>
      <c r="H6" s="14"/>
      <c r="I6" s="31">
        <f>G6*H6</f>
        <v>0</v>
      </c>
      <c r="J6" s="29">
        <v>10000</v>
      </c>
    </row>
    <row r="7" spans="3:13" ht="63" customHeight="1" thickBot="1" x14ac:dyDescent="0.4">
      <c r="C7" s="34"/>
      <c r="D7" s="35" t="s">
        <v>12</v>
      </c>
      <c r="E7" s="35"/>
      <c r="F7" s="35"/>
      <c r="G7" s="35"/>
      <c r="H7" s="36"/>
      <c r="I7" s="32">
        <f>IF((SUM(I6:I6))&lt;=J6,(SUM(I6:I6)),"ERRORE l'importo offerto supera la base d'asta A")</f>
        <v>0</v>
      </c>
      <c r="J7" s="30"/>
    </row>
    <row r="8" spans="3:13" ht="61.5" customHeight="1" thickBot="1" x14ac:dyDescent="0.4">
      <c r="C8" s="20"/>
      <c r="D8" s="16" t="s">
        <v>15</v>
      </c>
      <c r="E8" s="18" t="s">
        <v>2</v>
      </c>
      <c r="F8" s="26" t="s">
        <v>19</v>
      </c>
      <c r="G8" s="15" t="s">
        <v>8</v>
      </c>
      <c r="H8" s="12" t="s">
        <v>11</v>
      </c>
      <c r="I8" s="13" t="s">
        <v>3</v>
      </c>
      <c r="J8" s="13" t="s">
        <v>7</v>
      </c>
    </row>
    <row r="9" spans="3:13" ht="61.5" customHeight="1" thickBot="1" x14ac:dyDescent="0.4">
      <c r="C9" s="13" t="s">
        <v>5</v>
      </c>
      <c r="D9" s="19" t="s">
        <v>21</v>
      </c>
      <c r="E9" s="11" t="s">
        <v>24</v>
      </c>
      <c r="F9" s="11" t="s">
        <v>20</v>
      </c>
      <c r="G9" s="11" t="s">
        <v>27</v>
      </c>
      <c r="H9" s="14"/>
      <c r="I9" s="14">
        <f>G9*H9</f>
        <v>0</v>
      </c>
      <c r="J9" s="29">
        <v>6750</v>
      </c>
    </row>
    <row r="10" spans="3:13" ht="74.25" customHeight="1" thickBot="1" x14ac:dyDescent="0.4">
      <c r="C10" s="34"/>
      <c r="D10" s="41" t="s">
        <v>13</v>
      </c>
      <c r="E10" s="41"/>
      <c r="F10" s="41"/>
      <c r="G10" s="41"/>
      <c r="H10" s="42"/>
      <c r="I10" s="25">
        <f>IF((SUM(I9:I9))&lt;=J9,(SUM(I9:I9)),"ERRORE l'importo offerto supera la base d'asta B")</f>
        <v>0</v>
      </c>
      <c r="J10" s="33"/>
    </row>
    <row r="11" spans="3:13" ht="69" customHeight="1" thickBot="1" x14ac:dyDescent="0.4">
      <c r="C11" s="21"/>
      <c r="D11" s="22"/>
      <c r="E11" s="22" t="s">
        <v>14</v>
      </c>
      <c r="F11" s="22"/>
      <c r="G11" s="22"/>
      <c r="H11" s="23"/>
      <c r="I11" s="24">
        <f>IF(AND(ISNUMBER(I7),ISNUMBER(I10)),(I7+I10),"ERRORE almeno uno degli importi offerti supera la relativa base d'asta")</f>
        <v>0</v>
      </c>
    </row>
    <row r="12" spans="3:13" ht="12.75" customHeight="1" thickBot="1" x14ac:dyDescent="0.4">
      <c r="H12" s="1"/>
      <c r="I12" s="4"/>
      <c r="K12" s="2"/>
      <c r="L12" s="2"/>
      <c r="M12" s="2"/>
    </row>
    <row r="13" spans="3:13" s="2" customFormat="1" ht="41.25" customHeight="1" thickBot="1" x14ac:dyDescent="0.4">
      <c r="D13" s="37" t="s">
        <v>9</v>
      </c>
      <c r="E13" s="38"/>
      <c r="F13" s="27"/>
      <c r="G13" s="10" t="s">
        <v>1</v>
      </c>
      <c r="H13" s="43">
        <v>16750</v>
      </c>
      <c r="I13" s="44"/>
    </row>
    <row r="14" spans="3:13" s="2" customFormat="1" ht="15" customHeight="1" thickBot="1" x14ac:dyDescent="0.4">
      <c r="E14" s="3"/>
      <c r="F14" s="3"/>
      <c r="G14" s="3"/>
      <c r="H14" s="6"/>
    </row>
    <row r="15" spans="3:13" s="2" customFormat="1" ht="66" customHeight="1" thickBot="1" x14ac:dyDescent="0.4">
      <c r="D15" s="37" t="s">
        <v>16</v>
      </c>
      <c r="E15" s="38"/>
      <c r="F15" s="27"/>
      <c r="G15" s="10" t="s">
        <v>1</v>
      </c>
      <c r="H15" s="45" t="str">
        <f>IF(I11&gt;H13,"ATTENZIONE: L'offerta complessiva è superiore alla Base d'asta","OK")</f>
        <v>OK</v>
      </c>
      <c r="I15" s="46"/>
      <c r="K15"/>
      <c r="L15"/>
      <c r="M15"/>
    </row>
    <row r="16" spans="3:13" s="2" customFormat="1" ht="15" customHeight="1" thickBot="1" x14ac:dyDescent="0.4">
      <c r="E16" s="5"/>
      <c r="F16" s="5"/>
      <c r="G16" s="5"/>
      <c r="H16" s="9"/>
      <c r="K16"/>
      <c r="L16"/>
      <c r="M16"/>
    </row>
    <row r="17" spans="4:9" ht="31.5" customHeight="1" thickBot="1" x14ac:dyDescent="0.4">
      <c r="D17" s="37" t="s">
        <v>10</v>
      </c>
      <c r="E17" s="38"/>
      <c r="F17" s="27"/>
      <c r="G17" s="10" t="s">
        <v>1</v>
      </c>
      <c r="H17" s="39">
        <f>IF((I11&lt;=H13),I11,"ERRORE")</f>
        <v>0</v>
      </c>
      <c r="I17" s="40"/>
    </row>
  </sheetData>
  <sheetProtection algorithmName="SHA-512" hashValue="0QUmu5CiAdxUkpWs927gBD3K0UwI5p/8ut/a7jxw2JfOpLOx5qr+M63UxwqQnIw4/RH3Y8xVvjyaQuqs6YknUA==" saltValue="ClkOwMBwtWSfQGwHzk5k+Q==" spinCount="100000" sheet="1" objects="1" scenarios="1"/>
  <mergeCells count="8">
    <mergeCell ref="D7:H7"/>
    <mergeCell ref="D13:E13"/>
    <mergeCell ref="D15:E15"/>
    <mergeCell ref="D17:E17"/>
    <mergeCell ref="H17:I17"/>
    <mergeCell ref="D10:H10"/>
    <mergeCell ref="H13:I13"/>
    <mergeCell ref="H15:I15"/>
  </mergeCells>
  <conditionalFormatting sqref="H17">
    <cfRule type="cellIs" dxfId="8" priority="10" operator="equal">
      <formula>$H$13</formula>
    </cfRule>
    <cfRule type="cellIs" dxfId="7" priority="11" operator="lessThan">
      <formula>$H$13</formula>
    </cfRule>
    <cfRule type="cellIs" dxfId="6" priority="13" operator="greaterThan">
      <formula>$H$13</formula>
    </cfRule>
  </conditionalFormatting>
  <conditionalFormatting sqref="H17:I17">
    <cfRule type="cellIs" dxfId="5" priority="5" operator="greaterThan">
      <formula>$H$13</formula>
    </cfRule>
    <cfRule type="cellIs" dxfId="4" priority="6" operator="lessThanOrEqual">
      <formula>$H$13</formula>
    </cfRule>
  </conditionalFormatting>
  <conditionalFormatting sqref="I7">
    <cfRule type="cellIs" dxfId="3" priority="15" operator="greaterThan">
      <formula>$I$7</formula>
    </cfRule>
  </conditionalFormatting>
  <conditionalFormatting sqref="I10">
    <cfRule type="cellIs" dxfId="2" priority="1" operator="greaterThan">
      <formula>$J$9</formula>
    </cfRule>
    <cfRule type="cellIs" dxfId="1" priority="3" operator="greaterThan">
      <formula>$J$9</formula>
    </cfRule>
    <cfRule type="cellIs" dxfId="0" priority="4" operator="greaterThanOrEqual">
      <formula>$J$9</formula>
    </cfRule>
  </conditionalFormatting>
  <dataValidations count="1">
    <dataValidation operator="greaterThan" allowBlank="1" showInputMessage="1" showErrorMessage="1" sqref="H9 H6" xr:uid="{00000000-0002-0000-0000-000000000000}"/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2025-03-10T14:58:59Z</dcterms:modified>
</cp:coreProperties>
</file>