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0" windowWidth="19200" windowHeight="7050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 l="1"/>
  <c r="F8" i="1" l="1"/>
  <c r="E14" i="1" s="1"/>
  <c r="E12" i="1" l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<sst xmlns="http://schemas.openxmlformats.org/spreadsheetml/2006/main" count="14" uniqueCount="14">
  <si>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</si>
  <si>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</si>
  <si>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</si>
  <si>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</si>
  <si>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</si>
  <si>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</si>
  <si>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</si>
  <si>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</si>
  <si>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>Importo totale (€)</t>
  </si>
  <si>
    <t>36</t>
  </si>
  <si>
    <t>180</t>
  </si>
  <si>
    <t>Rda 52087 SERVIZI DI MANUTENZIONE CORRETTIVA ED EVOLUTIVA DEL SOFTWARE ASKME</t>
  </si>
  <si>
    <t>manutenzione correttiva a canone
(mesi)</t>
  </si>
  <si>
    <t>manutenzione evolutiva a consumo
(giornate)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</si>
</sst>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4"/>
  <sheetViews>
    <sheetView tabSelected="1" zoomScale="110" zoomScaleNormal="110" workbookViewId="0">
      <selection activeCell="J6" sqref="J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41.7265625" customWidth="1"/>
    <col min="4" max="4" width="10.453125" customWidth="1"/>
    <col min="5" max="5" width="23.453125" customWidth="1"/>
    <col min="6" max="6" width="24.7265625" customWidth="1"/>
  </cols>
  <sheetData>
    <row r="2" spans="3:9" ht="15.5" x14ac:dyDescent="0.35">
      <c r="C2" s="21" t="s">
        <v>11</v>
      </c>
      <c r="G2" s="1"/>
    </row>
    <row r="3" spans="3:9" ht="18" customHeight="1" thickBot="1" x14ac:dyDescent="0.4">
      <c r="G3" s="9"/>
    </row>
    <row r="4" spans="3:9" ht="15" thickBot="1" x14ac:dyDescent="0.4">
      <c r="E4" s="8" t="s">
        <v>0</v>
      </c>
      <c r="G4" s="9"/>
    </row>
    <row r="5" spans="3:9" ht="60.75" customHeight="1" thickBot="1" x14ac:dyDescent="0.4">
      <c r="C5" s="20" t="s">
        <v>1</v>
      </c>
      <c r="D5" s="17" t="s">
        <v>7</v>
      </c>
      <c r="E5" s="13" t="s">
        <v>5</v>
      </c>
      <c r="F5" s="14" t="s">
        <v>8</v>
      </c>
    </row>
    <row r="6" spans="3:9" ht="61.5" customHeight="1" thickBot="1" x14ac:dyDescent="0.4">
      <c r="C6" s="22" t="s">
        <v>12</v>
      </c>
      <c r="D6" s="18" t="s">
        <v>9</v>
      </c>
      <c r="E6" s="15"/>
      <c r="F6" s="16">
        <f>D6*E6</f>
        <v>0</v>
      </c>
    </row>
    <row r="7" spans="3:9" ht="61.5" customHeight="1" thickBot="1" x14ac:dyDescent="0.4">
      <c r="C7" s="22" t="s">
        <v>13</v>
      </c>
      <c r="D7" s="19" t="s">
        <v>10</v>
      </c>
      <c r="E7" s="26"/>
      <c r="F7" s="16">
        <f t="shared" ref="F7" si="0">D7*E7</f>
        <v>0</v>
      </c>
    </row>
    <row r="8" spans="3:9" ht="74.25" customHeight="1" thickBot="1" x14ac:dyDescent="0.4">
      <c r="C8" s="23" t="s">
        <v>2</v>
      </c>
      <c r="D8" s="23"/>
      <c r="E8" s="25"/>
      <c r="F8" s="24">
        <f>IF((SUM(F6:F7))&lt;=E10,(SUM(F6:F7)),"ERRORE l'importo offerto supera la base d'asta")</f>
        <v>0</v>
      </c>
    </row>
    <row r="9" spans="3:9" ht="12.75" customHeight="1" thickBot="1" x14ac:dyDescent="0.4">
      <c r="E9" s="1"/>
      <c r="F9" s="4"/>
      <c r="G9" s="2"/>
      <c r="H9" s="2"/>
      <c r="I9" s="2"/>
    </row>
    <row r="10" spans="3:9" s="2" customFormat="1" ht="41.25" customHeight="1" thickBot="1" x14ac:dyDescent="0.4">
      <c r="C10" s="12" t="s">
        <v>4</v>
      </c>
      <c r="E10" s="27">
        <v>120966</v>
      </c>
      <c r="F10" s="28"/>
    </row>
    <row r="11" spans="3:9" s="2" customFormat="1" ht="15" customHeight="1" thickBot="1" x14ac:dyDescent="0.4">
      <c r="C11" s="3"/>
      <c r="E11" s="6"/>
    </row>
    <row r="12" spans="3:9" s="2" customFormat="1" ht="66" customHeight="1" thickBot="1" x14ac:dyDescent="0.4">
      <c r="C12" s="12" t="s">
        <v>6</v>
      </c>
      <c r="E12" s="29" t="str">
        <f>IF(F8&gt;E10,"ATTENZIONE: L'offerta complessiva è superiore alla Base d'asta","OK")</f>
        <v>OK</v>
      </c>
      <c r="F12" s="30"/>
      <c r="G12"/>
      <c r="H12"/>
      <c r="I12"/>
    </row>
    <row r="13" spans="3:9" s="2" customFormat="1" ht="15" customHeight="1" thickBot="1" x14ac:dyDescent="0.4">
      <c r="C13" s="5"/>
      <c r="E13" s="10"/>
      <c r="G13" s="11"/>
      <c r="H13" s="11"/>
      <c r="I13" s="11"/>
    </row>
    <row r="14" spans="3:9" ht="31.5" customHeight="1" thickBot="1" x14ac:dyDescent="0.4">
      <c r="C14" s="7" t="s">
        <v>3</v>
      </c>
      <c r="E14" s="31">
        <f>IF((F8&lt;=E10),F8,"ERRORE")</f>
        <v>0</v>
      </c>
      <c r="F14" s="32"/>
    </row>
  </sheetData>
  <sheetProtection algorithmName="SHA-512" hashValue="gqiGtPARYsLXrojmvb5CBL6CFreHTuonyo4ig3P5LZiRxE87bdnsELM6fhbaW5+r2uU1L/kjK5cqCakMBtm+Jg==" saltValue="E6oOZFwM1BJ04rrjH2EPSQ==" spinCount="100000" sheet="1" objects="1" scenarios="1"/>
  <mergeCells count="3">
    <mergeCell ref="E10:F10"/>
    <mergeCell ref="E12:F12"/>
    <mergeCell ref="E14:F14"/>
  </mergeCells>
  <conditionalFormatting sqref="E14">
    <cfRule type="cellIs" dxfId="5" priority="6" operator="equal">
      <formula>$E$10</formula>
    </cfRule>
    <cfRule type="cellIs" dxfId="4" priority="7" operator="lessThan">
      <formula>$E$10</formula>
    </cfRule>
    <cfRule type="cellIs" dxfId="3" priority="9" operator="greaterThan">
      <formula>$E$10</formula>
    </cfRule>
  </conditionalFormatting>
  <conditionalFormatting sqref="F8">
    <cfRule type="cellIs" dxfId="2" priority="10" operator="greaterThan">
      <formula>#REF!</formula>
    </cfRule>
  </conditionalFormatting>
  <conditionalFormatting sqref="E14:F14">
    <cfRule type="cellIs" dxfId="1" priority="1" operator="greaterThan">
      <formula>$E$10</formula>
    </cfRule>
    <cfRule type="cellIs" dxfId="0" priority="2" operator="lessThanOrEqual">
      <formula>$E$10</formula>
    </cfRule>
  </conditionalFormatting>
  <dataValidations count="2">
    <dataValidation type="custom" operator="equal" allowBlank="1" showInputMessage="1" showErrorMessage="1" error="Non è possibile inserire più di quattro cifre decimali" sqref="E7">
      <formula1>(LEN(E7)-LEN(INT(E7)))&lt;=5</formula1>
    </dataValidation>
    <dataValidation type="custom" operator="equal" allowBlank="1" showInputMessage="1" showErrorMessage="1" error="Non è possibile inserire più di quattro cifre decimali" sqref="E6">
      <formula1>(LEN(E6)-LEN(INT(E6)))&lt;=5</formula1>
    </dataValidation>
  </dataValidations>
  <pageMargins left="0.7" right="0.7" top="0.75" bottom="0.75" header="0.3" footer="0.3"/>
  <pageSetup paperSize="9" orientation="portrait" r:id="rId1"/>
  <headerFooter>
    <oddHeader>&amp;C&amp;"Calibri"&amp;10&amp;K000000 Diffusione Limitata&amp;1#_x000D_</oddHeader>
  </headerFooter>
  <ignoredErrors>
    <ignoredError sqref="D6:D7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headerFooter>
    <oddHeader>&amp;C&amp;"Calibri"&amp;10&amp;K000000 Diffusione Limitata&amp;1#_x000D_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headerFooter>
    <oddHeader>&amp;C&amp;"Calibri"&amp;10&amp;K000000 Diffusione Limitata&amp;1#_x000D_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2024-06-10T12:58:20Z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3786ba02-99ae-4f4f-9558-30470b81ac0e_Enabled">
    <vt:lpwstr>true</vt:lpwstr>
  </property>
  <property fmtid="{D5CDD505-2E9C-101B-9397-08002B2CF9AE}" pid="5" name="MSIP_Label_3786ba02-99ae-4f4f-9558-30470b81ac0e_SetDate">
    <vt:lpwstr>2024-06-06T08:23:15Z</vt:lpwstr>
  </property>
  <property fmtid="{D5CDD505-2E9C-101B-9397-08002B2CF9AE}" pid="6" name="MSIP_Label_3786ba02-99ae-4f4f-9558-30470b81ac0e_Method">
    <vt:lpwstr>Standard</vt:lpwstr>
  </property>
  <property fmtid="{D5CDD505-2E9C-101B-9397-08002B2CF9AE}" pid="7" name="MSIP_Label_3786ba02-99ae-4f4f-9558-30470b81ac0e_Name">
    <vt:lpwstr>Controllo Completo(Non protetto)</vt:lpwstr>
  </property>
  <property fmtid="{D5CDD505-2E9C-101B-9397-08002B2CF9AE}" pid="8" name="MSIP_Label_3786ba02-99ae-4f4f-9558-30470b81ac0e_SiteId">
    <vt:lpwstr>e2628090-5865-4e15-a2c3-1367e1ce7dd2</vt:lpwstr>
  </property>
  <property fmtid="{D5CDD505-2E9C-101B-9397-08002B2CF9AE}" pid="9" name="MSIP_Label_3786ba02-99ae-4f4f-9558-30470b81ac0e_ActionId">
    <vt:lpwstr>a99c6442-77ab-4295-83ec-a8a5073f0db3</vt:lpwstr>
  </property>
  <property fmtid="{D5CDD505-2E9C-101B-9397-08002B2CF9AE}" pid="10" name="MSIP_Label_3786ba02-99ae-4f4f-9558-30470b81ac0e_ContentBits">
    <vt:lpwstr>1</vt:lpwstr>
  </property>
</Properties>
</file>