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0" windowWidth="19440" windowHeight="13625"/>
  </bookViews>
  <sheets>
    <sheet name="DTE" sheetId="2" r:id="rId1"/>
  </sheets>
  <calcPr calcId="162913"/>
</workbook>
</file>

<file path=xl/calcChain.xml><?xml version="1.0" encoding="utf-8"?>
<calcChain xmlns="http://schemas.openxmlformats.org/spreadsheetml/2006/main">
  <c r="H89" i="2" l="1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 l="1"/>
  <c r="G89" i="2" l="1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91" i="2" l="1"/>
  <c r="F95" i="2" l="1"/>
  <c r="F97" i="2" s="1"/>
  <c r="F99" i="2" l="1"/>
</calcChain>
</file>

<file path=xl/sharedStrings.xml><?xml version="1.0" encoding="utf-8"?>
<sst xmlns="http://schemas.openxmlformats.org/spreadsheetml/2006/main" count="187" uniqueCount="105">
  <si>
    <t>Celle da compilare</t>
  </si>
  <si>
    <t>Importo unitario (€)</t>
  </si>
  <si>
    <t>Unità di acquisto</t>
  </si>
  <si>
    <t>Base d'asta per unità di acquisto</t>
  </si>
  <si>
    <t>Totale base d'asta</t>
  </si>
  <si>
    <t>Totale offerto (€)</t>
  </si>
  <si>
    <t>BLOCCHI per appunti A4 quadrettato minimo 90 fogli</t>
  </si>
  <si>
    <t>BUSTE AUTOINCOLLANTI A SACCO AVANA 23X33</t>
  </si>
  <si>
    <t>BUSTE AUTOINCOLLANTI A SACCO AVANA 25X35</t>
  </si>
  <si>
    <t>BUSTE BIANCHE AUTOINCOLLANTI 30X40</t>
  </si>
  <si>
    <t xml:space="preserve">Risme CARTA A4 80 gr. </t>
  </si>
  <si>
    <t>ELASTICI PICCOLI - in chilogrammi</t>
  </si>
  <si>
    <t>EVIDENZIATORI ARANCIO stabilo boss/fibracolor</t>
  </si>
  <si>
    <t>GOMME MATITA STAEDTLER</t>
  </si>
  <si>
    <t>MATITE STAEDTLER SENZA GOMMA</t>
  </si>
  <si>
    <t>PENNARELLI PENTEL PEN ROSSI</t>
  </si>
  <si>
    <t>PISTOLA STENDINASTRO DA IMBALLO</t>
  </si>
  <si>
    <t>TAGLIACARTE</t>
  </si>
  <si>
    <t>SCATOLA DI PENNARELLI TURBO MAXI – DI VARIA MISURA</t>
  </si>
  <si>
    <t>CONFEZIONE</t>
  </si>
  <si>
    <t>PEZZO</t>
  </si>
  <si>
    <t>RISMA</t>
  </si>
  <si>
    <t>KG</t>
  </si>
  <si>
    <t>SCATOLA</t>
  </si>
  <si>
    <t>Quantià Stimata</t>
  </si>
  <si>
    <t xml:space="preserve">TIPOLOGIA MATERIALE </t>
  </si>
  <si>
    <t>Prezzo Totale Offerto al netto dell'IVA €</t>
  </si>
  <si>
    <t>Prezzo totale a base d'asta al netto dell'IVA</t>
  </si>
  <si>
    <t>Sistema di Verifica in caso di offerta superiore alla base d'asta</t>
  </si>
  <si>
    <t xml:space="preserve">Prezzo totale offerto al netto dell'IVA </t>
  </si>
  <si>
    <t>Sconto complessivo medio ponderato</t>
  </si>
  <si>
    <t xml:space="preserve">BATTERIE MINISTILO AAA CONFEZ. X 4 pz. </t>
  </si>
  <si>
    <t xml:space="preserve">BATTERIE STILO AA CONFEZ. X 4 pz. </t>
  </si>
  <si>
    <t xml:space="preserve">BLOCCHI PER LAVAGNA 20 FOGLI </t>
  </si>
  <si>
    <t>BLOCCHI POST - IT FORMATO 38x51 CONFEZ. DA 12 pz.</t>
  </si>
  <si>
    <t xml:space="preserve">BLOCCHI POST - IT FORMATO 76x76 CONFEZ. DA 12 pz. </t>
  </si>
  <si>
    <t xml:space="preserve">BOBINA PLURIBOLL 100 cm. X 100 MT. </t>
  </si>
  <si>
    <t xml:space="preserve">BUSTE AUTOINCOLLANTI A SACCO AVANA 19X26 </t>
  </si>
  <si>
    <t xml:space="preserve">BUSTE AUTOINCOLLANTI A SACCO AVANA 30X40 </t>
  </si>
  <si>
    <t xml:space="preserve">BUSTE BIANCHE AUTOINCOLLANTI 19X26 </t>
  </si>
  <si>
    <t xml:space="preserve">BUSTE BIANCHE AUTOINCOLLANTI 23X33 </t>
  </si>
  <si>
    <t xml:space="preserve">BUSTE BIANCHE AUTOINCOLLANTI 25X35 </t>
  </si>
  <si>
    <t xml:space="preserve">BUSTE F.TO AMERICANO CON FINESTRA 11X23 </t>
  </si>
  <si>
    <t xml:space="preserve">BUSTE F.TO AMERICANO SENZA FINESTRA 11X23 </t>
  </si>
  <si>
    <t xml:space="preserve">CANCELLINO PER LAVAGNA </t>
  </si>
  <si>
    <t xml:space="preserve">Risma CARTA A3 80 gr. </t>
  </si>
  <si>
    <t xml:space="preserve">Risma CARTA IN MODULO CONTINUO 240 x 12" 60 gr. </t>
  </si>
  <si>
    <t xml:space="preserve">CARTELLE CON ELASTICO </t>
  </si>
  <si>
    <t xml:space="preserve">CARTELLINE A 3 LEMBI IN CARTONE MANILLA </t>
  </si>
  <si>
    <t xml:space="preserve">CARTELLINE PLASTIFICATE TRASPARENTI A L 22X30 </t>
  </si>
  <si>
    <t xml:space="preserve">CHIOCCIOLE STENDINASTRO </t>
  </si>
  <si>
    <t xml:space="preserve">COLLA STICK PRITT 20 </t>
  </si>
  <si>
    <t xml:space="preserve">CUCITRICE A PINZA PUNTI 24/6 - zenith/rapid </t>
  </si>
  <si>
    <t xml:space="preserve">CUCITRICE A PINZA PUNTI PASSO 6 (21/4) zenith/rapid </t>
  </si>
  <si>
    <t>CUCITRICE DA TAVOLO PUNTI 25/10 zenith/lebez/romab</t>
  </si>
  <si>
    <t>CUCITRICE PER ALTI SPESSORI 9/8 24 E 23/8 24 zenith/leb</t>
  </si>
  <si>
    <t xml:space="preserve">CUCITRICE LEITZ A PINZA 5549 (26/6-8) </t>
  </si>
  <si>
    <t xml:space="preserve">CUTTER GRANDE 18 MM CON LAMINA METALLO </t>
  </si>
  <si>
    <t xml:space="preserve">CUTTER PICCOLO 9 MM CON LAMINA METALLO </t>
  </si>
  <si>
    <t xml:space="preserve">DOX DORSO 5 CM 23X34 </t>
  </si>
  <si>
    <t xml:space="preserve">DOX DORSO 8 CM 23X34 </t>
  </si>
  <si>
    <t xml:space="preserve">ELASTICI A FETTUCCIA A PACCHI - in chilogrammi </t>
  </si>
  <si>
    <t xml:space="preserve">EVIDENZIATORI BLU stabilo boss/fibracolor </t>
  </si>
  <si>
    <t xml:space="preserve">EVIDENZIATORI GIALLO stabilo boss/fibracolor </t>
  </si>
  <si>
    <t xml:space="preserve">EVIDENZIATORI ROSA stabilo boss/fibracolor </t>
  </si>
  <si>
    <t xml:space="preserve">EVIDENZIATORI ROSSO stabilo boss/fibracolor </t>
  </si>
  <si>
    <t xml:space="preserve">EVIDENZIATORI VERDE stabilo boss/fibracolor </t>
  </si>
  <si>
    <t xml:space="preserve">FERMAGLI N. 2 - scatola da 100 </t>
  </si>
  <si>
    <t xml:space="preserve">FERMAGLI N. 3 - scatola da 100 </t>
  </si>
  <si>
    <t xml:space="preserve">FERMAGLI N. 4 - scatola da 100 </t>
  </si>
  <si>
    <t xml:space="preserve">FERMAGLI N. 5 - scatola da 100 </t>
  </si>
  <si>
    <t xml:space="preserve">FERMAGLI N. 6 - scatola da 100 </t>
  </si>
  <si>
    <t xml:space="preserve">FILM ESTENSIBIL IN BOBINA 50 CM. X 180 M. BIANCO </t>
  </si>
  <si>
    <t xml:space="preserve">FORBICI DA UFFICIO </t>
  </si>
  <si>
    <t xml:space="preserve">LEVAPUNTI zenith </t>
  </si>
  <si>
    <t xml:space="preserve">MAGNETI PER LAVAGNE </t>
  </si>
  <si>
    <t xml:space="preserve">NASTRO ADESIVO TRASPARENTE </t>
  </si>
  <si>
    <t xml:space="preserve">NASTRO IN PVC MARRONE DA IMBALLO </t>
  </si>
  <si>
    <t xml:space="preserve">PENNARELLI PENTEL PEN BLU </t>
  </si>
  <si>
    <t xml:space="preserve">PENNARELLI PENTEL PEN NERI </t>
  </si>
  <si>
    <t xml:space="preserve">PENNARELLI PER LAVAGNA MAGNETICA </t>
  </si>
  <si>
    <t xml:space="preserve">PENNE BIRO BLU STAEDTLER </t>
  </si>
  <si>
    <t xml:space="preserve">PENNE BIRO NERE STAEDTLER </t>
  </si>
  <si>
    <t xml:space="preserve">PENNE BIRO ROSSE STAEDTLER </t>
  </si>
  <si>
    <t xml:space="preserve">RIGHELLI CM 30 </t>
  </si>
  <si>
    <t xml:space="preserve">SCATOLE IN CARTONE 40x30x30 CM </t>
  </si>
  <si>
    <t xml:space="preserve">SUPER PERFORATORE LEITZ 5182 </t>
  </si>
  <si>
    <t xml:space="preserve">TEMPERAMATITE STAEDTLER A 1 FORO </t>
  </si>
  <si>
    <t xml:space="preserve">VASCHETTE PORTACORRISPONDENZA </t>
  </si>
  <si>
    <t xml:space="preserve">DISTRUGGI DOCUMENTI A FRAMMENTI + CD </t>
  </si>
  <si>
    <t xml:space="preserve">ESPOSITORE DA TERRA CON SEMISFERA - STAFFA </t>
  </si>
  <si>
    <t xml:space="preserve">TECA IN ACRILICO CON SERRATURA </t>
  </si>
  <si>
    <t>BLOCCHI DI FOGLI POST-IT SUPER STICKY BIG NOTES VAR</t>
  </si>
  <si>
    <t xml:space="preserve">ESPOSITORI DA PAVIMENTO INFO SIGN E CRYSTAL SIGN </t>
  </si>
  <si>
    <t>ACCESSORI DA SCRIVANIA IN MATERIALE ACRILICO PORT</t>
  </si>
  <si>
    <t>LAVAGNA CANCELLABILE POST-IT SUPER STICKY IN ROTO</t>
  </si>
  <si>
    <t xml:space="preserve">ROTOLI DI CARTA CRESPA - DI VARIO COLORE </t>
  </si>
  <si>
    <t xml:space="preserve">CAVALIERINI SEGNA POSTO </t>
  </si>
  <si>
    <t>ALZATINE SUPPORTO PC</t>
  </si>
  <si>
    <t xml:space="preserve">PEN DRIVE USB 16GB </t>
  </si>
  <si>
    <t>CARTELLINE PLASTIFICATE FORATURA UNIVERSALE 22X30</t>
  </si>
  <si>
    <t>BLOCCHI POST-IT FORMATO 76 x 127 CONFEZ. DA 12 pz.</t>
  </si>
  <si>
    <t>ETICHETTE AUTOADESIVE 210X297 SCATOLA DA 100 FOGLI</t>
  </si>
  <si>
    <t>CUBI SAGOMATI DI FOGLIETTI POST-IT - DI VARI FORMATI</t>
  </si>
  <si>
    <t>FOGLIETTI POST-IT SUPER STICKY LARGE XXXL - VARI COLORI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</si>
</sst>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&quot;€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3" fontId="5" fillId="0" borderId="0" xfId="0" applyNumberFormat="1" applyFont="1" applyFill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Protection="1"/>
    <xf numFmtId="49" fontId="3" fillId="0" borderId="0" xfId="0" applyNumberFormat="1" applyFont="1" applyProtection="1"/>
    <xf numFmtId="0" fontId="4" fillId="0" borderId="0" xfId="0" applyFont="1" applyProtection="1"/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5" fillId="4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5" fillId="0" borderId="0" xfId="1" applyFont="1" applyFill="1" applyBorder="1" applyAlignment="1" applyProtection="1">
      <alignment horizontal="right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</xf>
    <xf numFmtId="164" fontId="5" fillId="0" borderId="0" xfId="4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164" fontId="3" fillId="0" borderId="11" xfId="0" applyNumberFormat="1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justify" vertical="center" wrapText="1"/>
    </xf>
    <xf numFmtId="0" fontId="5" fillId="0" borderId="12" xfId="0" applyFont="1" applyBorder="1" applyProtection="1"/>
    <xf numFmtId="0" fontId="4" fillId="0" borderId="13" xfId="0" applyFont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6" xfId="1" applyNumberFormat="1" applyFont="1" applyFill="1" applyBorder="1" applyAlignment="1" applyProtection="1">
      <alignment horizontal="center" vertical="center"/>
    </xf>
    <xf numFmtId="164" fontId="6" fillId="0" borderId="7" xfId="1" applyNumberFormat="1" applyFont="1" applyFill="1" applyBorder="1" applyAlignment="1" applyProtection="1">
      <alignment horizontal="center" vertical="center"/>
    </xf>
    <xf numFmtId="164" fontId="6" fillId="0" borderId="8" xfId="1" applyNumberFormat="1" applyFont="1" applyFill="1" applyBorder="1" applyAlignment="1" applyProtection="1">
      <alignment horizontal="center" vertical="center"/>
    </xf>
    <xf numFmtId="164" fontId="6" fillId="3" borderId="6" xfId="4" applyNumberFormat="1" applyFont="1" applyFill="1" applyBorder="1" applyAlignment="1" applyProtection="1">
      <alignment horizontal="center" vertical="center" wrapText="1"/>
    </xf>
    <xf numFmtId="164" fontId="6" fillId="3" borderId="7" xfId="4" applyNumberFormat="1" applyFont="1" applyFill="1" applyBorder="1" applyAlignment="1" applyProtection="1">
      <alignment horizontal="center" vertical="center" wrapText="1"/>
    </xf>
    <xf numFmtId="164" fontId="6" fillId="3" borderId="8" xfId="4" applyNumberFormat="1" applyFont="1" applyFill="1" applyBorder="1" applyAlignment="1" applyProtection="1">
      <alignment horizontal="center" vertical="center" wrapText="1"/>
    </xf>
    <xf numFmtId="164" fontId="4" fillId="0" borderId="6" xfId="0" applyNumberFormat="1" applyFont="1" applyFill="1" applyBorder="1" applyAlignment="1" applyProtection="1">
      <alignment horizontal="center" vertical="center"/>
    </xf>
    <xf numFmtId="164" fontId="4" fillId="0" borderId="7" xfId="0" applyNumberFormat="1" applyFont="1" applyFill="1" applyBorder="1" applyAlignment="1" applyProtection="1">
      <alignment horizontal="center" vertical="center"/>
    </xf>
    <xf numFmtId="164" fontId="4" fillId="0" borderId="8" xfId="0" applyNumberFormat="1" applyFont="1" applyFill="1" applyBorder="1" applyAlignment="1" applyProtection="1">
      <alignment horizontal="center" vertical="center"/>
    </xf>
    <xf numFmtId="10" fontId="4" fillId="0" borderId="6" xfId="0" applyNumberFormat="1" applyFont="1" applyFill="1" applyBorder="1" applyAlignment="1" applyProtection="1">
      <alignment horizontal="center" vertical="center"/>
    </xf>
    <xf numFmtId="10" fontId="4" fillId="0" borderId="7" xfId="0" applyNumberFormat="1" applyFont="1" applyFill="1" applyBorder="1" applyAlignment="1" applyProtection="1">
      <alignment horizontal="center" vertical="center"/>
    </xf>
    <xf numFmtId="10" fontId="4" fillId="0" borderId="8" xfId="0" applyNumberFormat="1" applyFont="1" applyFill="1" applyBorder="1" applyAlignment="1" applyProtection="1">
      <alignment horizontal="center" vertical="center"/>
    </xf>
    <xf numFmtId="164" fontId="4" fillId="0" borderId="14" xfId="0" applyNumberFormat="1" applyFont="1" applyBorder="1" applyAlignment="1" applyProtection="1">
      <alignment horizontal="center" vertical="center" wrapText="1"/>
    </xf>
    <xf numFmtId="164" fontId="4" fillId="0" borderId="17" xfId="0" applyNumberFormat="1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1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left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7"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9"/>
  <sheetViews>
    <sheetView tabSelected="1" topLeftCell="A83" workbookViewId="0">
      <selection activeCell="L89" sqref="L89"/>
    </sheetView>
  </sheetViews>
  <sheetFormatPr defaultColWidth="8.8984375" defaultRowHeight="13.3" x14ac:dyDescent="0.3"/>
  <cols>
    <col min="1" max="1" width="1.5" style="1" customWidth="1"/>
    <col min="2" max="2" width="43.59765625" style="1" customWidth="1"/>
    <col min="3" max="3" width="12.3984375" style="1" bestFit="1" customWidth="1"/>
    <col min="4" max="4" width="11" style="1" customWidth="1"/>
    <col min="5" max="5" width="14.69921875" style="1" customWidth="1"/>
    <col min="6" max="6" width="17.69921875" style="1" bestFit="1" customWidth="1"/>
    <col min="7" max="7" width="12.69921875" style="1" customWidth="1"/>
    <col min="8" max="8" width="18.296875" style="1" customWidth="1"/>
    <col min="9" max="9" width="8.8984375" style="1"/>
    <col min="10" max="10" width="11.59765625" style="1" bestFit="1" customWidth="1"/>
    <col min="11" max="11" width="8.8984375" style="1"/>
    <col min="12" max="12" width="9.69921875" style="1" bestFit="1" customWidth="1"/>
    <col min="13" max="16384" width="8.8984375" style="1"/>
  </cols>
  <sheetData>
    <row r="1" spans="2:8" ht="13.85" thickBot="1" x14ac:dyDescent="0.35">
      <c r="F1" s="2" t="s">
        <v>0</v>
      </c>
      <c r="G1" s="3"/>
    </row>
    <row r="2" spans="2:8" ht="27.15" thickBot="1" x14ac:dyDescent="0.35">
      <c r="B2" s="13" t="s">
        <v>25</v>
      </c>
      <c r="C2" s="11" t="s">
        <v>2</v>
      </c>
      <c r="D2" s="12" t="s">
        <v>24</v>
      </c>
      <c r="E2" s="12" t="s">
        <v>3</v>
      </c>
      <c r="F2" s="27" t="s">
        <v>1</v>
      </c>
      <c r="G2" s="28" t="s">
        <v>4</v>
      </c>
      <c r="H2" s="25" t="s">
        <v>5</v>
      </c>
    </row>
    <row r="3" spans="2:8" ht="23.95" customHeight="1" x14ac:dyDescent="0.3">
      <c r="B3" s="30" t="s">
        <v>31</v>
      </c>
      <c r="C3" s="29" t="s">
        <v>19</v>
      </c>
      <c r="D3" s="29">
        <v>200</v>
      </c>
      <c r="E3" s="4">
        <v>3</v>
      </c>
      <c r="F3" s="35"/>
      <c r="G3" s="26">
        <f>D3*E3</f>
        <v>600</v>
      </c>
      <c r="H3" s="31" t="str">
        <f t="shared" ref="H3:H67" si="0">IF(F3="","Importo unitario non valorizzato",IF(F3&gt;E3,"Importo superiore alla base d'asta unitaria",D3*F3))</f>
        <v>Importo unitario non valorizzato</v>
      </c>
    </row>
    <row r="4" spans="2:8" ht="23.95" customHeight="1" x14ac:dyDescent="0.3">
      <c r="B4" s="30" t="s">
        <v>32</v>
      </c>
      <c r="C4" s="29" t="s">
        <v>19</v>
      </c>
      <c r="D4" s="29">
        <v>300</v>
      </c>
      <c r="E4" s="4">
        <v>3</v>
      </c>
      <c r="F4" s="35"/>
      <c r="G4" s="14">
        <f t="shared" ref="G4:G67" si="1">D4*E4</f>
        <v>900</v>
      </c>
      <c r="H4" s="31" t="str">
        <f t="shared" si="0"/>
        <v>Importo unitario non valorizzato</v>
      </c>
    </row>
    <row r="5" spans="2:8" ht="23.95" customHeight="1" x14ac:dyDescent="0.3">
      <c r="B5" s="30" t="s">
        <v>6</v>
      </c>
      <c r="C5" s="29" t="s">
        <v>20</v>
      </c>
      <c r="D5" s="29">
        <v>1000</v>
      </c>
      <c r="E5" s="4">
        <v>1.5</v>
      </c>
      <c r="F5" s="35"/>
      <c r="G5" s="14">
        <f t="shared" si="1"/>
        <v>1500</v>
      </c>
      <c r="H5" s="31" t="str">
        <f t="shared" si="0"/>
        <v>Importo unitario non valorizzato</v>
      </c>
    </row>
    <row r="6" spans="2:8" ht="23.95" customHeight="1" x14ac:dyDescent="0.3">
      <c r="B6" s="30" t="s">
        <v>33</v>
      </c>
      <c r="C6" s="29" t="s">
        <v>20</v>
      </c>
      <c r="D6" s="29">
        <v>100</v>
      </c>
      <c r="E6" s="4">
        <v>4</v>
      </c>
      <c r="F6" s="35"/>
      <c r="G6" s="14">
        <f t="shared" si="1"/>
        <v>400</v>
      </c>
      <c r="H6" s="31" t="str">
        <f t="shared" si="0"/>
        <v>Importo unitario non valorizzato</v>
      </c>
    </row>
    <row r="7" spans="2:8" ht="23.95" customHeight="1" x14ac:dyDescent="0.3">
      <c r="B7" s="30" t="s">
        <v>34</v>
      </c>
      <c r="C7" s="29" t="s">
        <v>19</v>
      </c>
      <c r="D7" s="29">
        <v>100</v>
      </c>
      <c r="E7" s="4">
        <v>6</v>
      </c>
      <c r="F7" s="35"/>
      <c r="G7" s="14">
        <f t="shared" si="1"/>
        <v>600</v>
      </c>
      <c r="H7" s="31" t="str">
        <f t="shared" si="0"/>
        <v>Importo unitario non valorizzato</v>
      </c>
    </row>
    <row r="8" spans="2:8" ht="23.95" customHeight="1" x14ac:dyDescent="0.3">
      <c r="B8" s="30" t="s">
        <v>35</v>
      </c>
      <c r="C8" s="29" t="s">
        <v>19</v>
      </c>
      <c r="D8" s="29">
        <v>100</v>
      </c>
      <c r="E8" s="4">
        <v>10</v>
      </c>
      <c r="F8" s="35"/>
      <c r="G8" s="14">
        <f t="shared" si="1"/>
        <v>1000</v>
      </c>
      <c r="H8" s="31" t="str">
        <f t="shared" si="0"/>
        <v>Importo unitario non valorizzato</v>
      </c>
    </row>
    <row r="9" spans="2:8" ht="23.95" customHeight="1" x14ac:dyDescent="0.3">
      <c r="B9" s="30" t="s">
        <v>101</v>
      </c>
      <c r="C9" s="29" t="s">
        <v>19</v>
      </c>
      <c r="D9" s="29">
        <v>100</v>
      </c>
      <c r="E9" s="4">
        <v>14</v>
      </c>
      <c r="F9" s="35"/>
      <c r="G9" s="14">
        <f t="shared" si="1"/>
        <v>1400</v>
      </c>
      <c r="H9" s="31" t="str">
        <f t="shared" si="0"/>
        <v>Importo unitario non valorizzato</v>
      </c>
    </row>
    <row r="10" spans="2:8" ht="23.95" customHeight="1" x14ac:dyDescent="0.3">
      <c r="B10" s="30" t="s">
        <v>36</v>
      </c>
      <c r="C10" s="29" t="s">
        <v>20</v>
      </c>
      <c r="D10" s="29">
        <v>20</v>
      </c>
      <c r="E10" s="4">
        <v>30</v>
      </c>
      <c r="F10" s="35"/>
      <c r="G10" s="14">
        <f t="shared" si="1"/>
        <v>600</v>
      </c>
      <c r="H10" s="31" t="str">
        <f t="shared" si="0"/>
        <v>Importo unitario non valorizzato</v>
      </c>
    </row>
    <row r="11" spans="2:8" ht="23.95" customHeight="1" x14ac:dyDescent="0.3">
      <c r="B11" s="30" t="s">
        <v>37</v>
      </c>
      <c r="C11" s="29" t="s">
        <v>20</v>
      </c>
      <c r="D11" s="29">
        <v>5000</v>
      </c>
      <c r="E11" s="4">
        <v>0.05</v>
      </c>
      <c r="F11" s="35"/>
      <c r="G11" s="14">
        <f t="shared" si="1"/>
        <v>250</v>
      </c>
      <c r="H11" s="31" t="str">
        <f t="shared" si="0"/>
        <v>Importo unitario non valorizzato</v>
      </c>
    </row>
    <row r="12" spans="2:8" ht="23.95" customHeight="1" x14ac:dyDescent="0.3">
      <c r="B12" s="30" t="s">
        <v>7</v>
      </c>
      <c r="C12" s="29" t="s">
        <v>20</v>
      </c>
      <c r="D12" s="29">
        <v>5000</v>
      </c>
      <c r="E12" s="4">
        <v>0.06</v>
      </c>
      <c r="F12" s="35"/>
      <c r="G12" s="14">
        <f t="shared" si="1"/>
        <v>300</v>
      </c>
      <c r="H12" s="31" t="str">
        <f t="shared" si="0"/>
        <v>Importo unitario non valorizzato</v>
      </c>
    </row>
    <row r="13" spans="2:8" ht="23.95" customHeight="1" x14ac:dyDescent="0.3">
      <c r="B13" s="30" t="s">
        <v>8</v>
      </c>
      <c r="C13" s="29" t="s">
        <v>20</v>
      </c>
      <c r="D13" s="29">
        <v>5000</v>
      </c>
      <c r="E13" s="4">
        <v>7.0000000000000007E-2</v>
      </c>
      <c r="F13" s="35"/>
      <c r="G13" s="14">
        <f t="shared" si="1"/>
        <v>350.00000000000006</v>
      </c>
      <c r="H13" s="31" t="str">
        <f t="shared" si="0"/>
        <v>Importo unitario non valorizzato</v>
      </c>
    </row>
    <row r="14" spans="2:8" ht="23.95" customHeight="1" x14ac:dyDescent="0.3">
      <c r="B14" s="30" t="s">
        <v>38</v>
      </c>
      <c r="C14" s="29" t="s">
        <v>20</v>
      </c>
      <c r="D14" s="29">
        <v>5000</v>
      </c>
      <c r="E14" s="4">
        <v>0.15</v>
      </c>
      <c r="F14" s="35"/>
      <c r="G14" s="14">
        <f t="shared" si="1"/>
        <v>750</v>
      </c>
      <c r="H14" s="31" t="str">
        <f t="shared" si="0"/>
        <v>Importo unitario non valorizzato</v>
      </c>
    </row>
    <row r="15" spans="2:8" ht="23.95" customHeight="1" x14ac:dyDescent="0.3">
      <c r="B15" s="30" t="s">
        <v>39</v>
      </c>
      <c r="C15" s="29" t="s">
        <v>20</v>
      </c>
      <c r="D15" s="29">
        <v>10000</v>
      </c>
      <c r="E15" s="4">
        <v>0.05</v>
      </c>
      <c r="F15" s="35"/>
      <c r="G15" s="14">
        <f t="shared" si="1"/>
        <v>500</v>
      </c>
      <c r="H15" s="31" t="str">
        <f t="shared" si="0"/>
        <v>Importo unitario non valorizzato</v>
      </c>
    </row>
    <row r="16" spans="2:8" ht="23.95" customHeight="1" x14ac:dyDescent="0.3">
      <c r="B16" s="30" t="s">
        <v>40</v>
      </c>
      <c r="C16" s="29" t="s">
        <v>20</v>
      </c>
      <c r="D16" s="29">
        <v>10000</v>
      </c>
      <c r="E16" s="4">
        <v>0.06</v>
      </c>
      <c r="F16" s="35"/>
      <c r="G16" s="14">
        <f t="shared" si="1"/>
        <v>600</v>
      </c>
      <c r="H16" s="31" t="str">
        <f t="shared" si="0"/>
        <v>Importo unitario non valorizzato</v>
      </c>
    </row>
    <row r="17" spans="2:8" ht="23.95" customHeight="1" x14ac:dyDescent="0.3">
      <c r="B17" s="30" t="s">
        <v>41</v>
      </c>
      <c r="C17" s="29" t="s">
        <v>20</v>
      </c>
      <c r="D17" s="29">
        <v>10000</v>
      </c>
      <c r="E17" s="4">
        <v>7.0000000000000007E-2</v>
      </c>
      <c r="F17" s="35"/>
      <c r="G17" s="14">
        <f t="shared" si="1"/>
        <v>700.00000000000011</v>
      </c>
      <c r="H17" s="31" t="str">
        <f t="shared" si="0"/>
        <v>Importo unitario non valorizzato</v>
      </c>
    </row>
    <row r="18" spans="2:8" ht="23.95" customHeight="1" x14ac:dyDescent="0.3">
      <c r="B18" s="30" t="s">
        <v>9</v>
      </c>
      <c r="C18" s="29" t="s">
        <v>20</v>
      </c>
      <c r="D18" s="29">
        <v>10000</v>
      </c>
      <c r="E18" s="4">
        <v>0.15</v>
      </c>
      <c r="F18" s="35"/>
      <c r="G18" s="14">
        <f t="shared" si="1"/>
        <v>1500</v>
      </c>
      <c r="H18" s="31" t="str">
        <f t="shared" si="0"/>
        <v>Importo unitario non valorizzato</v>
      </c>
    </row>
    <row r="19" spans="2:8" ht="23.95" customHeight="1" x14ac:dyDescent="0.3">
      <c r="B19" s="30" t="s">
        <v>42</v>
      </c>
      <c r="C19" s="29" t="s">
        <v>20</v>
      </c>
      <c r="D19" s="29">
        <v>2000</v>
      </c>
      <c r="E19" s="4">
        <v>0.04</v>
      </c>
      <c r="F19" s="35"/>
      <c r="G19" s="14">
        <f t="shared" si="1"/>
        <v>80</v>
      </c>
      <c r="H19" s="31" t="str">
        <f t="shared" si="0"/>
        <v>Importo unitario non valorizzato</v>
      </c>
    </row>
    <row r="20" spans="2:8" ht="23.95" customHeight="1" x14ac:dyDescent="0.3">
      <c r="B20" s="30" t="s">
        <v>43</v>
      </c>
      <c r="C20" s="29" t="s">
        <v>20</v>
      </c>
      <c r="D20" s="29">
        <v>5000</v>
      </c>
      <c r="E20" s="4">
        <v>0.05</v>
      </c>
      <c r="F20" s="35"/>
      <c r="G20" s="14">
        <f t="shared" si="1"/>
        <v>250</v>
      </c>
      <c r="H20" s="31" t="str">
        <f t="shared" si="0"/>
        <v>Importo unitario non valorizzato</v>
      </c>
    </row>
    <row r="21" spans="2:8" ht="23.95" customHeight="1" x14ac:dyDescent="0.3">
      <c r="B21" s="30" t="s">
        <v>44</v>
      </c>
      <c r="C21" s="29" t="s">
        <v>20</v>
      </c>
      <c r="D21" s="29">
        <v>20</v>
      </c>
      <c r="E21" s="4">
        <v>0.8</v>
      </c>
      <c r="F21" s="35"/>
      <c r="G21" s="14">
        <f t="shared" si="1"/>
        <v>16</v>
      </c>
      <c r="H21" s="31" t="str">
        <f t="shared" si="0"/>
        <v>Importo unitario non valorizzato</v>
      </c>
    </row>
    <row r="22" spans="2:8" ht="23.95" customHeight="1" x14ac:dyDescent="0.3">
      <c r="B22" s="54" t="s">
        <v>10</v>
      </c>
      <c r="C22" s="29" t="s">
        <v>21</v>
      </c>
      <c r="D22" s="29">
        <v>20000</v>
      </c>
      <c r="E22" s="4">
        <v>3.15</v>
      </c>
      <c r="F22" s="35"/>
      <c r="G22" s="14">
        <f t="shared" si="1"/>
        <v>63000</v>
      </c>
      <c r="H22" s="31" t="str">
        <f t="shared" si="0"/>
        <v>Importo unitario non valorizzato</v>
      </c>
    </row>
    <row r="23" spans="2:8" ht="23.95" customHeight="1" x14ac:dyDescent="0.3">
      <c r="B23" s="30" t="s">
        <v>45</v>
      </c>
      <c r="C23" s="29" t="s">
        <v>21</v>
      </c>
      <c r="D23" s="29">
        <v>3000</v>
      </c>
      <c r="E23" s="4">
        <v>6</v>
      </c>
      <c r="F23" s="35"/>
      <c r="G23" s="14">
        <f t="shared" si="1"/>
        <v>18000</v>
      </c>
      <c r="H23" s="31" t="str">
        <f t="shared" si="0"/>
        <v>Importo unitario non valorizzato</v>
      </c>
    </row>
    <row r="24" spans="2:8" ht="23.95" customHeight="1" x14ac:dyDescent="0.3">
      <c r="B24" s="30" t="s">
        <v>46</v>
      </c>
      <c r="C24" s="29" t="s">
        <v>21</v>
      </c>
      <c r="D24" s="29">
        <v>50</v>
      </c>
      <c r="E24" s="4">
        <v>20</v>
      </c>
      <c r="F24" s="35"/>
      <c r="G24" s="14">
        <f t="shared" si="1"/>
        <v>1000</v>
      </c>
      <c r="H24" s="31" t="str">
        <f t="shared" si="0"/>
        <v>Importo unitario non valorizzato</v>
      </c>
    </row>
    <row r="25" spans="2:8" ht="23.95" customHeight="1" x14ac:dyDescent="0.3">
      <c r="B25" s="30" t="s">
        <v>47</v>
      </c>
      <c r="C25" s="29" t="s">
        <v>20</v>
      </c>
      <c r="D25" s="29">
        <v>2000</v>
      </c>
      <c r="E25" s="4">
        <v>0.5</v>
      </c>
      <c r="F25" s="35"/>
      <c r="G25" s="14">
        <f t="shared" si="1"/>
        <v>1000</v>
      </c>
      <c r="H25" s="31" t="str">
        <f t="shared" si="0"/>
        <v>Importo unitario non valorizzato</v>
      </c>
    </row>
    <row r="26" spans="2:8" ht="23.95" customHeight="1" x14ac:dyDescent="0.3">
      <c r="B26" s="54" t="s">
        <v>48</v>
      </c>
      <c r="C26" s="29" t="s">
        <v>20</v>
      </c>
      <c r="D26" s="29">
        <v>5000</v>
      </c>
      <c r="E26" s="4">
        <v>0.12</v>
      </c>
      <c r="F26" s="35"/>
      <c r="G26" s="14">
        <f t="shared" si="1"/>
        <v>600</v>
      </c>
      <c r="H26" s="31" t="str">
        <f t="shared" si="0"/>
        <v>Importo unitario non valorizzato</v>
      </c>
    </row>
    <row r="27" spans="2:8" ht="23.95" customHeight="1" x14ac:dyDescent="0.3">
      <c r="B27" s="32" t="s">
        <v>100</v>
      </c>
      <c r="C27" s="29" t="s">
        <v>20</v>
      </c>
      <c r="D27" s="29">
        <v>5000</v>
      </c>
      <c r="E27" s="4">
        <v>0.04</v>
      </c>
      <c r="F27" s="35"/>
      <c r="G27" s="14">
        <f t="shared" si="1"/>
        <v>200</v>
      </c>
      <c r="H27" s="31" t="str">
        <f t="shared" si="0"/>
        <v>Importo unitario non valorizzato</v>
      </c>
    </row>
    <row r="28" spans="2:8" ht="23.95" customHeight="1" x14ac:dyDescent="0.3">
      <c r="B28" s="30" t="s">
        <v>49</v>
      </c>
      <c r="C28" s="29" t="s">
        <v>20</v>
      </c>
      <c r="D28" s="29">
        <v>3000</v>
      </c>
      <c r="E28" s="4">
        <v>0.05</v>
      </c>
      <c r="F28" s="35"/>
      <c r="G28" s="14">
        <f t="shared" si="1"/>
        <v>150</v>
      </c>
      <c r="H28" s="31" t="str">
        <f t="shared" si="0"/>
        <v>Importo unitario non valorizzato</v>
      </c>
    </row>
    <row r="29" spans="2:8" ht="23.95" customHeight="1" x14ac:dyDescent="0.3">
      <c r="B29" s="30" t="s">
        <v>50</v>
      </c>
      <c r="C29" s="29" t="s">
        <v>20</v>
      </c>
      <c r="D29" s="29">
        <v>100</v>
      </c>
      <c r="E29" s="4">
        <v>0.2</v>
      </c>
      <c r="F29" s="35"/>
      <c r="G29" s="14">
        <f t="shared" si="1"/>
        <v>20</v>
      </c>
      <c r="H29" s="31" t="str">
        <f t="shared" si="0"/>
        <v>Importo unitario non valorizzato</v>
      </c>
    </row>
    <row r="30" spans="2:8" ht="23.95" customHeight="1" x14ac:dyDescent="0.3">
      <c r="B30" s="54" t="s">
        <v>51</v>
      </c>
      <c r="C30" s="29" t="s">
        <v>20</v>
      </c>
      <c r="D30" s="29">
        <v>500</v>
      </c>
      <c r="E30" s="4">
        <v>1</v>
      </c>
      <c r="F30" s="35"/>
      <c r="G30" s="14">
        <f t="shared" si="1"/>
        <v>500</v>
      </c>
      <c r="H30" s="31" t="str">
        <f t="shared" si="0"/>
        <v>Importo unitario non valorizzato</v>
      </c>
    </row>
    <row r="31" spans="2:8" ht="23.95" customHeight="1" x14ac:dyDescent="0.3">
      <c r="B31" s="30" t="s">
        <v>52</v>
      </c>
      <c r="C31" s="29" t="s">
        <v>20</v>
      </c>
      <c r="D31" s="29">
        <v>20</v>
      </c>
      <c r="E31" s="4">
        <v>25</v>
      </c>
      <c r="F31" s="35"/>
      <c r="G31" s="14">
        <f t="shared" si="1"/>
        <v>500</v>
      </c>
      <c r="H31" s="31" t="str">
        <f t="shared" si="0"/>
        <v>Importo unitario non valorizzato</v>
      </c>
    </row>
    <row r="32" spans="2:8" ht="23.95" customHeight="1" x14ac:dyDescent="0.3">
      <c r="B32" s="30" t="s">
        <v>53</v>
      </c>
      <c r="C32" s="29" t="s">
        <v>20</v>
      </c>
      <c r="D32" s="29">
        <v>50</v>
      </c>
      <c r="E32" s="4">
        <v>13.5</v>
      </c>
      <c r="F32" s="35"/>
      <c r="G32" s="14">
        <f t="shared" si="1"/>
        <v>675</v>
      </c>
      <c r="H32" s="31" t="str">
        <f t="shared" si="0"/>
        <v>Importo unitario non valorizzato</v>
      </c>
    </row>
    <row r="33" spans="2:8" ht="23.95" customHeight="1" x14ac:dyDescent="0.3">
      <c r="B33" s="32" t="s">
        <v>54</v>
      </c>
      <c r="C33" s="29" t="s">
        <v>20</v>
      </c>
      <c r="D33" s="29">
        <v>10</v>
      </c>
      <c r="E33" s="4">
        <v>27</v>
      </c>
      <c r="F33" s="35"/>
      <c r="G33" s="14">
        <f t="shared" si="1"/>
        <v>270</v>
      </c>
      <c r="H33" s="31" t="str">
        <f t="shared" si="0"/>
        <v>Importo unitario non valorizzato</v>
      </c>
    </row>
    <row r="34" spans="2:8" ht="23.95" customHeight="1" x14ac:dyDescent="0.3">
      <c r="B34" s="32" t="s">
        <v>55</v>
      </c>
      <c r="C34" s="29" t="s">
        <v>20</v>
      </c>
      <c r="D34" s="29">
        <v>10</v>
      </c>
      <c r="E34" s="4">
        <v>25</v>
      </c>
      <c r="F34" s="35"/>
      <c r="G34" s="14">
        <f t="shared" si="1"/>
        <v>250</v>
      </c>
      <c r="H34" s="31" t="str">
        <f t="shared" si="0"/>
        <v>Importo unitario non valorizzato</v>
      </c>
    </row>
    <row r="35" spans="2:8" ht="23.95" customHeight="1" x14ac:dyDescent="0.3">
      <c r="B35" s="30" t="s">
        <v>56</v>
      </c>
      <c r="C35" s="29" t="s">
        <v>20</v>
      </c>
      <c r="D35" s="29">
        <v>20</v>
      </c>
      <c r="E35" s="4">
        <v>15</v>
      </c>
      <c r="F35" s="35"/>
      <c r="G35" s="14">
        <f t="shared" si="1"/>
        <v>300</v>
      </c>
      <c r="H35" s="31" t="str">
        <f t="shared" si="0"/>
        <v>Importo unitario non valorizzato</v>
      </c>
    </row>
    <row r="36" spans="2:8" ht="23.95" customHeight="1" x14ac:dyDescent="0.3">
      <c r="B36" s="30" t="s">
        <v>57</v>
      </c>
      <c r="C36" s="29" t="s">
        <v>20</v>
      </c>
      <c r="D36" s="29">
        <v>20</v>
      </c>
      <c r="E36" s="4">
        <v>0.3</v>
      </c>
      <c r="F36" s="35"/>
      <c r="G36" s="14">
        <f t="shared" si="1"/>
        <v>6</v>
      </c>
      <c r="H36" s="31" t="str">
        <f t="shared" si="0"/>
        <v>Importo unitario non valorizzato</v>
      </c>
    </row>
    <row r="37" spans="2:8" ht="23.95" customHeight="1" x14ac:dyDescent="0.3">
      <c r="B37" s="30" t="s">
        <v>58</v>
      </c>
      <c r="C37" s="29" t="s">
        <v>20</v>
      </c>
      <c r="D37" s="29">
        <v>20</v>
      </c>
      <c r="E37" s="4">
        <v>0.2</v>
      </c>
      <c r="F37" s="35"/>
      <c r="G37" s="14">
        <f t="shared" si="1"/>
        <v>4</v>
      </c>
      <c r="H37" s="31" t="str">
        <f t="shared" si="0"/>
        <v>Importo unitario non valorizzato</v>
      </c>
    </row>
    <row r="38" spans="2:8" ht="23.95" customHeight="1" x14ac:dyDescent="0.3">
      <c r="B38" s="30" t="s">
        <v>59</v>
      </c>
      <c r="C38" s="29" t="s">
        <v>20</v>
      </c>
      <c r="D38" s="29">
        <v>200</v>
      </c>
      <c r="E38" s="4">
        <v>4.3</v>
      </c>
      <c r="F38" s="35"/>
      <c r="G38" s="14">
        <f t="shared" si="1"/>
        <v>860</v>
      </c>
      <c r="H38" s="31" t="str">
        <f t="shared" si="0"/>
        <v>Importo unitario non valorizzato</v>
      </c>
    </row>
    <row r="39" spans="2:8" ht="23.95" customHeight="1" x14ac:dyDescent="0.3">
      <c r="B39" s="30" t="s">
        <v>60</v>
      </c>
      <c r="C39" s="29" t="s">
        <v>20</v>
      </c>
      <c r="D39" s="29">
        <v>200</v>
      </c>
      <c r="E39" s="4">
        <v>4.3</v>
      </c>
      <c r="F39" s="35"/>
      <c r="G39" s="14">
        <f t="shared" si="1"/>
        <v>860</v>
      </c>
      <c r="H39" s="31" t="str">
        <f t="shared" si="0"/>
        <v>Importo unitario non valorizzato</v>
      </c>
    </row>
    <row r="40" spans="2:8" ht="23.95" customHeight="1" x14ac:dyDescent="0.3">
      <c r="B40" s="30" t="s">
        <v>61</v>
      </c>
      <c r="C40" s="29" t="s">
        <v>22</v>
      </c>
      <c r="D40" s="29">
        <v>5</v>
      </c>
      <c r="E40" s="4">
        <v>3.8</v>
      </c>
      <c r="F40" s="35"/>
      <c r="G40" s="14">
        <f t="shared" si="1"/>
        <v>19</v>
      </c>
      <c r="H40" s="31" t="str">
        <f t="shared" si="0"/>
        <v>Importo unitario non valorizzato</v>
      </c>
    </row>
    <row r="41" spans="2:8" ht="23.95" customHeight="1" x14ac:dyDescent="0.3">
      <c r="B41" s="30" t="s">
        <v>11</v>
      </c>
      <c r="C41" s="29" t="s">
        <v>22</v>
      </c>
      <c r="D41" s="29">
        <v>5</v>
      </c>
      <c r="E41" s="4">
        <v>5</v>
      </c>
      <c r="F41" s="35"/>
      <c r="G41" s="14">
        <f t="shared" si="1"/>
        <v>25</v>
      </c>
      <c r="H41" s="31" t="str">
        <f t="shared" si="0"/>
        <v>Importo unitario non valorizzato</v>
      </c>
    </row>
    <row r="42" spans="2:8" ht="23.95" customHeight="1" x14ac:dyDescent="0.3">
      <c r="B42" s="32" t="s">
        <v>102</v>
      </c>
      <c r="C42" s="29" t="s">
        <v>23</v>
      </c>
      <c r="D42" s="29">
        <v>50</v>
      </c>
      <c r="E42" s="4">
        <v>4</v>
      </c>
      <c r="F42" s="35"/>
      <c r="G42" s="14">
        <f t="shared" si="1"/>
        <v>200</v>
      </c>
      <c r="H42" s="31" t="str">
        <f t="shared" si="0"/>
        <v>Importo unitario non valorizzato</v>
      </c>
    </row>
    <row r="43" spans="2:8" ht="23.95" customHeight="1" x14ac:dyDescent="0.3">
      <c r="B43" s="30" t="s">
        <v>12</v>
      </c>
      <c r="C43" s="29" t="s">
        <v>20</v>
      </c>
      <c r="D43" s="29">
        <v>500</v>
      </c>
      <c r="E43" s="4">
        <v>0.45</v>
      </c>
      <c r="F43" s="35"/>
      <c r="G43" s="14">
        <f t="shared" si="1"/>
        <v>225</v>
      </c>
      <c r="H43" s="31" t="str">
        <f t="shared" si="0"/>
        <v>Importo unitario non valorizzato</v>
      </c>
    </row>
    <row r="44" spans="2:8" ht="23.95" customHeight="1" x14ac:dyDescent="0.3">
      <c r="B44" s="30" t="s">
        <v>62</v>
      </c>
      <c r="C44" s="29" t="s">
        <v>20</v>
      </c>
      <c r="D44" s="29">
        <v>1000</v>
      </c>
      <c r="E44" s="4">
        <v>0.45</v>
      </c>
      <c r="F44" s="35"/>
      <c r="G44" s="14">
        <f t="shared" si="1"/>
        <v>450</v>
      </c>
      <c r="H44" s="31" t="str">
        <f t="shared" si="0"/>
        <v>Importo unitario non valorizzato</v>
      </c>
    </row>
    <row r="45" spans="2:8" ht="23.95" customHeight="1" x14ac:dyDescent="0.3">
      <c r="B45" s="30" t="s">
        <v>63</v>
      </c>
      <c r="C45" s="29" t="s">
        <v>20</v>
      </c>
      <c r="D45" s="29">
        <v>2000</v>
      </c>
      <c r="E45" s="4">
        <v>0.45</v>
      </c>
      <c r="F45" s="35"/>
      <c r="G45" s="14">
        <f t="shared" si="1"/>
        <v>900</v>
      </c>
      <c r="H45" s="31" t="str">
        <f t="shared" si="0"/>
        <v>Importo unitario non valorizzato</v>
      </c>
    </row>
    <row r="46" spans="2:8" ht="23.95" customHeight="1" x14ac:dyDescent="0.3">
      <c r="B46" s="32" t="s">
        <v>64</v>
      </c>
      <c r="C46" s="29" t="s">
        <v>20</v>
      </c>
      <c r="D46" s="29">
        <v>1000</v>
      </c>
      <c r="E46" s="4">
        <v>0.45</v>
      </c>
      <c r="F46" s="35"/>
      <c r="G46" s="14">
        <f t="shared" si="1"/>
        <v>450</v>
      </c>
      <c r="H46" s="31" t="str">
        <f t="shared" si="0"/>
        <v>Importo unitario non valorizzato</v>
      </c>
    </row>
    <row r="47" spans="2:8" ht="23.95" customHeight="1" x14ac:dyDescent="0.3">
      <c r="B47" s="32" t="s">
        <v>65</v>
      </c>
      <c r="C47" s="29" t="s">
        <v>20</v>
      </c>
      <c r="D47" s="29">
        <v>500</v>
      </c>
      <c r="E47" s="4">
        <v>0.45</v>
      </c>
      <c r="F47" s="35"/>
      <c r="G47" s="14">
        <f t="shared" si="1"/>
        <v>225</v>
      </c>
      <c r="H47" s="31" t="str">
        <f t="shared" si="0"/>
        <v>Importo unitario non valorizzato</v>
      </c>
    </row>
    <row r="48" spans="2:8" ht="23.95" customHeight="1" x14ac:dyDescent="0.3">
      <c r="B48" s="32" t="s">
        <v>66</v>
      </c>
      <c r="C48" s="29" t="s">
        <v>20</v>
      </c>
      <c r="D48" s="29">
        <v>1500</v>
      </c>
      <c r="E48" s="4">
        <v>0.45</v>
      </c>
      <c r="F48" s="35"/>
      <c r="G48" s="14">
        <f t="shared" si="1"/>
        <v>675</v>
      </c>
      <c r="H48" s="31" t="str">
        <f t="shared" si="0"/>
        <v>Importo unitario non valorizzato</v>
      </c>
    </row>
    <row r="49" spans="2:8" ht="23.95" customHeight="1" x14ac:dyDescent="0.3">
      <c r="B49" s="32" t="s">
        <v>67</v>
      </c>
      <c r="C49" s="29" t="s">
        <v>23</v>
      </c>
      <c r="D49" s="29">
        <v>100</v>
      </c>
      <c r="E49" s="4">
        <v>0.16</v>
      </c>
      <c r="F49" s="35"/>
      <c r="G49" s="14">
        <f t="shared" si="1"/>
        <v>16</v>
      </c>
      <c r="H49" s="31" t="str">
        <f t="shared" si="0"/>
        <v>Importo unitario non valorizzato</v>
      </c>
    </row>
    <row r="50" spans="2:8" ht="23.95" customHeight="1" x14ac:dyDescent="0.3">
      <c r="B50" s="32" t="s">
        <v>68</v>
      </c>
      <c r="C50" s="29" t="s">
        <v>23</v>
      </c>
      <c r="D50" s="29">
        <v>200</v>
      </c>
      <c r="E50" s="4">
        <v>0.2</v>
      </c>
      <c r="F50" s="35"/>
      <c r="G50" s="14">
        <f t="shared" si="1"/>
        <v>40</v>
      </c>
      <c r="H50" s="31" t="str">
        <f t="shared" si="0"/>
        <v>Importo unitario non valorizzato</v>
      </c>
    </row>
    <row r="51" spans="2:8" ht="23.95" customHeight="1" x14ac:dyDescent="0.3">
      <c r="B51" s="32" t="s">
        <v>69</v>
      </c>
      <c r="C51" s="29" t="s">
        <v>23</v>
      </c>
      <c r="D51" s="29">
        <v>500</v>
      </c>
      <c r="E51" s="4">
        <v>0.4</v>
      </c>
      <c r="F51" s="35"/>
      <c r="G51" s="14">
        <f t="shared" si="1"/>
        <v>200</v>
      </c>
      <c r="H51" s="31" t="str">
        <f t="shared" si="0"/>
        <v>Importo unitario non valorizzato</v>
      </c>
    </row>
    <row r="52" spans="2:8" ht="23.95" customHeight="1" x14ac:dyDescent="0.3">
      <c r="B52" s="32" t="s">
        <v>70</v>
      </c>
      <c r="C52" s="29" t="s">
        <v>23</v>
      </c>
      <c r="D52" s="29">
        <v>200</v>
      </c>
      <c r="E52" s="4">
        <v>0.5</v>
      </c>
      <c r="F52" s="35"/>
      <c r="G52" s="14">
        <f t="shared" si="1"/>
        <v>100</v>
      </c>
      <c r="H52" s="31" t="str">
        <f t="shared" si="0"/>
        <v>Importo unitario non valorizzato</v>
      </c>
    </row>
    <row r="53" spans="2:8" ht="23.95" customHeight="1" x14ac:dyDescent="0.3">
      <c r="B53" s="32" t="s">
        <v>71</v>
      </c>
      <c r="C53" s="29" t="s">
        <v>23</v>
      </c>
      <c r="D53" s="29">
        <v>100</v>
      </c>
      <c r="E53" s="4">
        <v>0.7</v>
      </c>
      <c r="F53" s="35"/>
      <c r="G53" s="14">
        <f t="shared" si="1"/>
        <v>70</v>
      </c>
      <c r="H53" s="31" t="str">
        <f t="shared" si="0"/>
        <v>Importo unitario non valorizzato</v>
      </c>
    </row>
    <row r="54" spans="2:8" ht="23.95" customHeight="1" x14ac:dyDescent="0.3">
      <c r="B54" s="53" t="s">
        <v>72</v>
      </c>
      <c r="C54" s="29" t="s">
        <v>23</v>
      </c>
      <c r="D54" s="29">
        <v>200</v>
      </c>
      <c r="E54" s="4">
        <v>15</v>
      </c>
      <c r="F54" s="35"/>
      <c r="G54" s="14">
        <f t="shared" si="1"/>
        <v>3000</v>
      </c>
      <c r="H54" s="31" t="str">
        <f t="shared" si="0"/>
        <v>Importo unitario non valorizzato</v>
      </c>
    </row>
    <row r="55" spans="2:8" ht="23.95" customHeight="1" x14ac:dyDescent="0.3">
      <c r="B55" s="53" t="s">
        <v>73</v>
      </c>
      <c r="C55" s="29" t="s">
        <v>20</v>
      </c>
      <c r="D55" s="29">
        <v>300</v>
      </c>
      <c r="E55" s="4">
        <v>1</v>
      </c>
      <c r="F55" s="35"/>
      <c r="G55" s="14">
        <f t="shared" si="1"/>
        <v>300</v>
      </c>
      <c r="H55" s="31" t="str">
        <f t="shared" si="0"/>
        <v>Importo unitario non valorizzato</v>
      </c>
    </row>
    <row r="56" spans="2:8" ht="23.95" customHeight="1" x14ac:dyDescent="0.3">
      <c r="B56" s="32" t="s">
        <v>13</v>
      </c>
      <c r="C56" s="29" t="s">
        <v>20</v>
      </c>
      <c r="D56" s="29">
        <v>2000</v>
      </c>
      <c r="E56" s="4">
        <v>0.8</v>
      </c>
      <c r="F56" s="35"/>
      <c r="G56" s="14">
        <f t="shared" si="1"/>
        <v>1600</v>
      </c>
      <c r="H56" s="31" t="str">
        <f t="shared" si="0"/>
        <v>Importo unitario non valorizzato</v>
      </c>
    </row>
    <row r="57" spans="2:8" ht="23.95" customHeight="1" x14ac:dyDescent="0.3">
      <c r="B57" s="32" t="s">
        <v>74</v>
      </c>
      <c r="C57" s="29" t="s">
        <v>20</v>
      </c>
      <c r="D57" s="29">
        <v>200</v>
      </c>
      <c r="E57" s="4">
        <v>4.3</v>
      </c>
      <c r="F57" s="35"/>
      <c r="G57" s="14">
        <f t="shared" si="1"/>
        <v>860</v>
      </c>
      <c r="H57" s="31" t="str">
        <f t="shared" si="0"/>
        <v>Importo unitario non valorizzato</v>
      </c>
    </row>
    <row r="58" spans="2:8" ht="23.95" customHeight="1" x14ac:dyDescent="0.3">
      <c r="B58" s="32" t="s">
        <v>75</v>
      </c>
      <c r="C58" s="29" t="s">
        <v>20</v>
      </c>
      <c r="D58" s="29">
        <v>1000</v>
      </c>
      <c r="E58" s="4">
        <v>0.12</v>
      </c>
      <c r="F58" s="35"/>
      <c r="G58" s="14">
        <f t="shared" si="1"/>
        <v>120</v>
      </c>
      <c r="H58" s="31" t="str">
        <f t="shared" si="0"/>
        <v>Importo unitario non valorizzato</v>
      </c>
    </row>
    <row r="59" spans="2:8" ht="23.95" customHeight="1" x14ac:dyDescent="0.3">
      <c r="B59" s="32" t="s">
        <v>14</v>
      </c>
      <c r="C59" s="29" t="s">
        <v>20</v>
      </c>
      <c r="D59" s="29">
        <v>3000</v>
      </c>
      <c r="E59" s="4">
        <v>0.4</v>
      </c>
      <c r="F59" s="35"/>
      <c r="G59" s="14">
        <f t="shared" si="1"/>
        <v>1200</v>
      </c>
      <c r="H59" s="31" t="str">
        <f t="shared" si="0"/>
        <v>Importo unitario non valorizzato</v>
      </c>
    </row>
    <row r="60" spans="2:8" ht="23.95" customHeight="1" x14ac:dyDescent="0.3">
      <c r="B60" s="32" t="s">
        <v>76</v>
      </c>
      <c r="C60" s="29" t="s">
        <v>20</v>
      </c>
      <c r="D60" s="29">
        <v>3000</v>
      </c>
      <c r="E60" s="4">
        <v>0.4</v>
      </c>
      <c r="F60" s="35"/>
      <c r="G60" s="14">
        <f t="shared" si="1"/>
        <v>1200</v>
      </c>
      <c r="H60" s="31" t="str">
        <f t="shared" si="0"/>
        <v>Importo unitario non valorizzato</v>
      </c>
    </row>
    <row r="61" spans="2:8" ht="23.95" customHeight="1" x14ac:dyDescent="0.3">
      <c r="B61" s="32" t="s">
        <v>77</v>
      </c>
      <c r="C61" s="29" t="s">
        <v>20</v>
      </c>
      <c r="D61" s="29">
        <v>3000</v>
      </c>
      <c r="E61" s="4">
        <v>1</v>
      </c>
      <c r="F61" s="35"/>
      <c r="G61" s="14">
        <f t="shared" si="1"/>
        <v>3000</v>
      </c>
      <c r="H61" s="31" t="str">
        <f t="shared" si="0"/>
        <v>Importo unitario non valorizzato</v>
      </c>
    </row>
    <row r="62" spans="2:8" ht="23.95" customHeight="1" x14ac:dyDescent="0.3">
      <c r="B62" s="32" t="s">
        <v>78</v>
      </c>
      <c r="C62" s="29" t="s">
        <v>20</v>
      </c>
      <c r="D62" s="29">
        <v>1000</v>
      </c>
      <c r="E62" s="4">
        <v>1</v>
      </c>
      <c r="F62" s="35"/>
      <c r="G62" s="14">
        <f t="shared" si="1"/>
        <v>1000</v>
      </c>
      <c r="H62" s="31" t="str">
        <f t="shared" si="0"/>
        <v>Importo unitario non valorizzato</v>
      </c>
    </row>
    <row r="63" spans="2:8" ht="23.95" customHeight="1" x14ac:dyDescent="0.3">
      <c r="B63" s="32" t="s">
        <v>79</v>
      </c>
      <c r="C63" s="29" t="s">
        <v>20</v>
      </c>
      <c r="D63" s="29">
        <v>1000</v>
      </c>
      <c r="E63" s="4">
        <v>1</v>
      </c>
      <c r="F63" s="35"/>
      <c r="G63" s="14">
        <f t="shared" si="1"/>
        <v>1000</v>
      </c>
      <c r="H63" s="31" t="str">
        <f t="shared" si="0"/>
        <v>Importo unitario non valorizzato</v>
      </c>
    </row>
    <row r="64" spans="2:8" ht="23.95" customHeight="1" x14ac:dyDescent="0.3">
      <c r="B64" s="32" t="s">
        <v>15</v>
      </c>
      <c r="C64" s="29" t="s">
        <v>20</v>
      </c>
      <c r="D64" s="29">
        <v>1000</v>
      </c>
      <c r="E64" s="4">
        <v>1</v>
      </c>
      <c r="F64" s="35"/>
      <c r="G64" s="14">
        <f t="shared" si="1"/>
        <v>1000</v>
      </c>
      <c r="H64" s="31" t="str">
        <f t="shared" si="0"/>
        <v>Importo unitario non valorizzato</v>
      </c>
    </row>
    <row r="65" spans="2:8" ht="23.95" customHeight="1" x14ac:dyDescent="0.3">
      <c r="B65" s="32" t="s">
        <v>80</v>
      </c>
      <c r="C65" s="29" t="s">
        <v>20</v>
      </c>
      <c r="D65" s="29">
        <v>200</v>
      </c>
      <c r="E65" s="4">
        <v>0.6</v>
      </c>
      <c r="F65" s="35"/>
      <c r="G65" s="14">
        <f t="shared" si="1"/>
        <v>120</v>
      </c>
      <c r="H65" s="31" t="str">
        <f t="shared" si="0"/>
        <v>Importo unitario non valorizzato</v>
      </c>
    </row>
    <row r="66" spans="2:8" ht="23.95" customHeight="1" x14ac:dyDescent="0.3">
      <c r="B66" s="32" t="s">
        <v>81</v>
      </c>
      <c r="C66" s="29" t="s">
        <v>20</v>
      </c>
      <c r="D66" s="29">
        <v>5000</v>
      </c>
      <c r="E66" s="4">
        <v>0.4</v>
      </c>
      <c r="F66" s="35"/>
      <c r="G66" s="14">
        <f t="shared" si="1"/>
        <v>2000</v>
      </c>
      <c r="H66" s="31" t="str">
        <f t="shared" si="0"/>
        <v>Importo unitario non valorizzato</v>
      </c>
    </row>
    <row r="67" spans="2:8" ht="23.95" customHeight="1" x14ac:dyDescent="0.3">
      <c r="B67" s="32" t="s">
        <v>82</v>
      </c>
      <c r="C67" s="29" t="s">
        <v>20</v>
      </c>
      <c r="D67" s="29">
        <v>5000</v>
      </c>
      <c r="E67" s="4">
        <v>0.4</v>
      </c>
      <c r="F67" s="35"/>
      <c r="G67" s="14">
        <f t="shared" si="1"/>
        <v>2000</v>
      </c>
      <c r="H67" s="31" t="str">
        <f t="shared" si="0"/>
        <v>Importo unitario non valorizzato</v>
      </c>
    </row>
    <row r="68" spans="2:8" ht="23.95" customHeight="1" x14ac:dyDescent="0.3">
      <c r="B68" s="32" t="s">
        <v>83</v>
      </c>
      <c r="C68" s="29" t="s">
        <v>20</v>
      </c>
      <c r="D68" s="29">
        <v>3000</v>
      </c>
      <c r="E68" s="4">
        <v>0.4</v>
      </c>
      <c r="F68" s="35"/>
      <c r="G68" s="14">
        <f t="shared" ref="G68:G89" si="2">D68*E68</f>
        <v>1200</v>
      </c>
      <c r="H68" s="31" t="str">
        <f t="shared" ref="H68:H89" si="3">IF(F68="","Importo unitario non valorizzato",IF(F68&gt;E68,"Importo superiore alla base d'asta unitaria",D68*F68))</f>
        <v>Importo unitario non valorizzato</v>
      </c>
    </row>
    <row r="69" spans="2:8" ht="23.95" customHeight="1" x14ac:dyDescent="0.3">
      <c r="B69" s="32" t="s">
        <v>16</v>
      </c>
      <c r="C69" s="29" t="s">
        <v>20</v>
      </c>
      <c r="D69" s="29">
        <v>50</v>
      </c>
      <c r="E69" s="4">
        <v>5</v>
      </c>
      <c r="F69" s="35"/>
      <c r="G69" s="14">
        <f t="shared" si="2"/>
        <v>250</v>
      </c>
      <c r="H69" s="31" t="str">
        <f t="shared" si="3"/>
        <v>Importo unitario non valorizzato</v>
      </c>
    </row>
    <row r="70" spans="2:8" ht="23.95" customHeight="1" x14ac:dyDescent="0.3">
      <c r="B70" s="32" t="s">
        <v>84</v>
      </c>
      <c r="C70" s="29" t="s">
        <v>20</v>
      </c>
      <c r="D70" s="29">
        <v>50</v>
      </c>
      <c r="E70" s="4">
        <v>0.8</v>
      </c>
      <c r="F70" s="35"/>
      <c r="G70" s="14">
        <f t="shared" si="2"/>
        <v>40</v>
      </c>
      <c r="H70" s="31" t="str">
        <f t="shared" si="3"/>
        <v>Importo unitario non valorizzato</v>
      </c>
    </row>
    <row r="71" spans="2:8" ht="23.95" customHeight="1" x14ac:dyDescent="0.3">
      <c r="B71" s="32" t="s">
        <v>85</v>
      </c>
      <c r="C71" s="29" t="s">
        <v>20</v>
      </c>
      <c r="D71" s="29">
        <v>2000</v>
      </c>
      <c r="E71" s="4">
        <v>1.8</v>
      </c>
      <c r="F71" s="35"/>
      <c r="G71" s="14">
        <f t="shared" si="2"/>
        <v>3600</v>
      </c>
      <c r="H71" s="31" t="str">
        <f t="shared" si="3"/>
        <v>Importo unitario non valorizzato</v>
      </c>
    </row>
    <row r="72" spans="2:8" ht="23.95" customHeight="1" x14ac:dyDescent="0.3">
      <c r="B72" s="53" t="s">
        <v>86</v>
      </c>
      <c r="C72" s="29" t="s">
        <v>20</v>
      </c>
      <c r="D72" s="29">
        <v>3</v>
      </c>
      <c r="E72" s="4">
        <v>420</v>
      </c>
      <c r="F72" s="35"/>
      <c r="G72" s="14">
        <f t="shared" si="2"/>
        <v>1260</v>
      </c>
      <c r="H72" s="31" t="str">
        <f t="shared" si="3"/>
        <v>Importo unitario non valorizzato</v>
      </c>
    </row>
    <row r="73" spans="2:8" ht="23.95" customHeight="1" x14ac:dyDescent="0.3">
      <c r="B73" s="32" t="s">
        <v>17</v>
      </c>
      <c r="C73" s="29" t="s">
        <v>20</v>
      </c>
      <c r="D73" s="29">
        <v>80</v>
      </c>
      <c r="E73" s="4">
        <v>0.45</v>
      </c>
      <c r="F73" s="35"/>
      <c r="G73" s="14">
        <f t="shared" si="2"/>
        <v>36</v>
      </c>
      <c r="H73" s="31" t="str">
        <f t="shared" si="3"/>
        <v>Importo unitario non valorizzato</v>
      </c>
    </row>
    <row r="74" spans="2:8" ht="23.95" customHeight="1" x14ac:dyDescent="0.3">
      <c r="B74" s="32" t="s">
        <v>87</v>
      </c>
      <c r="C74" s="29" t="s">
        <v>20</v>
      </c>
      <c r="D74" s="29">
        <v>1000</v>
      </c>
      <c r="E74" s="4">
        <v>0.45</v>
      </c>
      <c r="F74" s="35"/>
      <c r="G74" s="14">
        <f t="shared" si="2"/>
        <v>450</v>
      </c>
      <c r="H74" s="31" t="str">
        <f t="shared" si="3"/>
        <v>Importo unitario non valorizzato</v>
      </c>
    </row>
    <row r="75" spans="2:8" ht="23.95" customHeight="1" x14ac:dyDescent="0.3">
      <c r="B75" s="32" t="s">
        <v>88</v>
      </c>
      <c r="C75" s="29" t="s">
        <v>20</v>
      </c>
      <c r="D75" s="29">
        <v>300</v>
      </c>
      <c r="E75" s="4">
        <v>1.2</v>
      </c>
      <c r="F75" s="35"/>
      <c r="G75" s="14">
        <f t="shared" si="2"/>
        <v>360</v>
      </c>
      <c r="H75" s="31" t="str">
        <f t="shared" si="3"/>
        <v>Importo unitario non valorizzato</v>
      </c>
    </row>
    <row r="76" spans="2:8" ht="23.95" customHeight="1" x14ac:dyDescent="0.3">
      <c r="B76" s="53" t="s">
        <v>89</v>
      </c>
      <c r="C76" s="29" t="s">
        <v>20</v>
      </c>
      <c r="D76" s="29">
        <v>50</v>
      </c>
      <c r="E76" s="4">
        <v>100</v>
      </c>
      <c r="F76" s="35"/>
      <c r="G76" s="14">
        <f t="shared" si="2"/>
        <v>5000</v>
      </c>
      <c r="H76" s="31" t="str">
        <f t="shared" si="3"/>
        <v>Importo unitario non valorizzato</v>
      </c>
    </row>
    <row r="77" spans="2:8" ht="23.95" customHeight="1" x14ac:dyDescent="0.3">
      <c r="B77" s="32" t="s">
        <v>90</v>
      </c>
      <c r="C77" s="29" t="s">
        <v>20</v>
      </c>
      <c r="D77" s="29">
        <v>20</v>
      </c>
      <c r="E77" s="4">
        <v>190</v>
      </c>
      <c r="F77" s="35"/>
      <c r="G77" s="14">
        <f t="shared" si="2"/>
        <v>3800</v>
      </c>
      <c r="H77" s="31" t="str">
        <f t="shared" si="3"/>
        <v>Importo unitario non valorizzato</v>
      </c>
    </row>
    <row r="78" spans="2:8" ht="23.95" customHeight="1" x14ac:dyDescent="0.3">
      <c r="B78" s="32" t="s">
        <v>91</v>
      </c>
      <c r="C78" s="29" t="s">
        <v>20</v>
      </c>
      <c r="D78" s="29">
        <v>10</v>
      </c>
      <c r="E78" s="4">
        <v>80</v>
      </c>
      <c r="F78" s="35"/>
      <c r="G78" s="14">
        <f t="shared" si="2"/>
        <v>800</v>
      </c>
      <c r="H78" s="31" t="str">
        <f t="shared" si="3"/>
        <v>Importo unitario non valorizzato</v>
      </c>
    </row>
    <row r="79" spans="2:8" ht="23.95" customHeight="1" x14ac:dyDescent="0.3">
      <c r="B79" s="32" t="s">
        <v>92</v>
      </c>
      <c r="C79" s="29" t="s">
        <v>20</v>
      </c>
      <c r="D79" s="29">
        <v>50</v>
      </c>
      <c r="E79" s="4">
        <v>15</v>
      </c>
      <c r="F79" s="35"/>
      <c r="G79" s="14">
        <f t="shared" si="2"/>
        <v>750</v>
      </c>
      <c r="H79" s="31" t="str">
        <f t="shared" si="3"/>
        <v>Importo unitario non valorizzato</v>
      </c>
    </row>
    <row r="80" spans="2:8" ht="23.95" customHeight="1" x14ac:dyDescent="0.3">
      <c r="B80" s="32" t="s">
        <v>93</v>
      </c>
      <c r="C80" s="29" t="s">
        <v>20</v>
      </c>
      <c r="D80" s="29">
        <v>20</v>
      </c>
      <c r="E80" s="4">
        <v>250</v>
      </c>
      <c r="F80" s="35"/>
      <c r="G80" s="14">
        <f t="shared" si="2"/>
        <v>5000</v>
      </c>
      <c r="H80" s="31" t="str">
        <f t="shared" si="3"/>
        <v>Importo unitario non valorizzato</v>
      </c>
    </row>
    <row r="81" spans="2:10" ht="23.95" customHeight="1" x14ac:dyDescent="0.3">
      <c r="B81" s="32" t="s">
        <v>94</v>
      </c>
      <c r="C81" s="29" t="s">
        <v>20</v>
      </c>
      <c r="D81" s="29">
        <v>1000</v>
      </c>
      <c r="E81" s="4">
        <v>15</v>
      </c>
      <c r="F81" s="35"/>
      <c r="G81" s="14">
        <f t="shared" si="2"/>
        <v>15000</v>
      </c>
      <c r="H81" s="31" t="str">
        <f t="shared" si="3"/>
        <v>Importo unitario non valorizzato</v>
      </c>
    </row>
    <row r="82" spans="2:10" ht="23.95" customHeight="1" x14ac:dyDescent="0.3">
      <c r="B82" s="32" t="s">
        <v>18</v>
      </c>
      <c r="C82" s="29" t="s">
        <v>20</v>
      </c>
      <c r="D82" s="29">
        <v>20</v>
      </c>
      <c r="E82" s="4">
        <v>40</v>
      </c>
      <c r="F82" s="35"/>
      <c r="G82" s="14">
        <f t="shared" si="2"/>
        <v>800</v>
      </c>
      <c r="H82" s="31" t="str">
        <f t="shared" si="3"/>
        <v>Importo unitario non valorizzato</v>
      </c>
    </row>
    <row r="83" spans="2:10" ht="23.95" customHeight="1" x14ac:dyDescent="0.3">
      <c r="B83" s="32" t="s">
        <v>95</v>
      </c>
      <c r="C83" s="29" t="s">
        <v>20</v>
      </c>
      <c r="D83" s="29">
        <v>150</v>
      </c>
      <c r="E83" s="4">
        <v>100</v>
      </c>
      <c r="F83" s="35"/>
      <c r="G83" s="14">
        <f t="shared" si="2"/>
        <v>15000</v>
      </c>
      <c r="H83" s="31" t="str">
        <f t="shared" si="3"/>
        <v>Importo unitario non valorizzato</v>
      </c>
    </row>
    <row r="84" spans="2:10" ht="23.95" customHeight="1" x14ac:dyDescent="0.3">
      <c r="B84" s="53" t="s">
        <v>96</v>
      </c>
      <c r="C84" s="29" t="s">
        <v>20</v>
      </c>
      <c r="D84" s="29">
        <v>100</v>
      </c>
      <c r="E84" s="4">
        <v>1.1000000000000001</v>
      </c>
      <c r="F84" s="35"/>
      <c r="G84" s="14">
        <f t="shared" si="2"/>
        <v>110.00000000000001</v>
      </c>
      <c r="H84" s="31" t="str">
        <f t="shared" si="3"/>
        <v>Importo unitario non valorizzato</v>
      </c>
    </row>
    <row r="85" spans="2:10" ht="23.95" customHeight="1" x14ac:dyDescent="0.3">
      <c r="B85" s="32" t="s">
        <v>104</v>
      </c>
      <c r="C85" s="29" t="s">
        <v>20</v>
      </c>
      <c r="D85" s="29">
        <v>200</v>
      </c>
      <c r="E85" s="4">
        <v>15</v>
      </c>
      <c r="F85" s="35"/>
      <c r="G85" s="14">
        <f t="shared" si="2"/>
        <v>3000</v>
      </c>
      <c r="H85" s="31" t="str">
        <f t="shared" si="3"/>
        <v>Importo unitario non valorizzato</v>
      </c>
    </row>
    <row r="86" spans="2:10" ht="23.95" customHeight="1" x14ac:dyDescent="0.3">
      <c r="B86" s="32" t="s">
        <v>97</v>
      </c>
      <c r="C86" s="29" t="s">
        <v>20</v>
      </c>
      <c r="D86" s="29">
        <v>100</v>
      </c>
      <c r="E86" s="4">
        <v>5</v>
      </c>
      <c r="F86" s="35"/>
      <c r="G86" s="14">
        <f t="shared" si="2"/>
        <v>500</v>
      </c>
      <c r="H86" s="31" t="str">
        <f t="shared" si="3"/>
        <v>Importo unitario non valorizzato</v>
      </c>
    </row>
    <row r="87" spans="2:10" ht="23.95" customHeight="1" x14ac:dyDescent="0.3">
      <c r="B87" s="32" t="s">
        <v>103</v>
      </c>
      <c r="C87" s="29" t="s">
        <v>20</v>
      </c>
      <c r="D87" s="29">
        <v>100</v>
      </c>
      <c r="E87" s="4">
        <v>5.8</v>
      </c>
      <c r="F87" s="35"/>
      <c r="G87" s="14">
        <f t="shared" si="2"/>
        <v>580</v>
      </c>
      <c r="H87" s="31" t="str">
        <f t="shared" si="3"/>
        <v>Importo unitario non valorizzato</v>
      </c>
    </row>
    <row r="88" spans="2:10" ht="23.95" customHeight="1" x14ac:dyDescent="0.3">
      <c r="B88" s="32" t="s">
        <v>98</v>
      </c>
      <c r="C88" s="29" t="s">
        <v>20</v>
      </c>
      <c r="D88" s="29">
        <v>500</v>
      </c>
      <c r="E88" s="4">
        <v>40</v>
      </c>
      <c r="F88" s="35"/>
      <c r="G88" s="14">
        <f t="shared" si="2"/>
        <v>20000</v>
      </c>
      <c r="H88" s="31" t="str">
        <f t="shared" si="3"/>
        <v>Importo unitario non valorizzato</v>
      </c>
    </row>
    <row r="89" spans="2:10" ht="23.95" customHeight="1" x14ac:dyDescent="0.3">
      <c r="B89" s="53" t="s">
        <v>99</v>
      </c>
      <c r="C89" s="29" t="s">
        <v>20</v>
      </c>
      <c r="D89" s="29">
        <v>500</v>
      </c>
      <c r="E89" s="4">
        <v>9.67</v>
      </c>
      <c r="F89" s="35"/>
      <c r="G89" s="14">
        <f t="shared" si="2"/>
        <v>4835</v>
      </c>
      <c r="H89" s="31" t="str">
        <f t="shared" si="3"/>
        <v>Importo unitario non valorizzato</v>
      </c>
    </row>
    <row r="90" spans="2:10" x14ac:dyDescent="0.3">
      <c r="B90" s="33"/>
      <c r="C90" s="5"/>
      <c r="D90" s="6"/>
      <c r="E90" s="7"/>
      <c r="F90" s="15"/>
      <c r="G90" s="14"/>
      <c r="H90" s="31"/>
    </row>
    <row r="91" spans="2:10" ht="13.85" thickBot="1" x14ac:dyDescent="0.35">
      <c r="B91" s="34" t="s">
        <v>26</v>
      </c>
      <c r="C91" s="50"/>
      <c r="D91" s="51"/>
      <c r="E91" s="51"/>
      <c r="F91" s="52"/>
      <c r="G91" s="48">
        <f>IF((SUM(H3:H89))&lt;=F93,(SUM(H3:H89)),"ERRORE l'importo offerto supera la base d'asta")</f>
        <v>0</v>
      </c>
      <c r="H91" s="49"/>
      <c r="J91" s="8"/>
    </row>
    <row r="92" spans="2:10" ht="13.85" thickBot="1" x14ac:dyDescent="0.35">
      <c r="E92" s="9"/>
      <c r="F92" s="10"/>
      <c r="G92" s="10"/>
      <c r="H92" s="16"/>
    </row>
    <row r="93" spans="2:10" ht="13.85" thickBot="1" x14ac:dyDescent="0.35">
      <c r="B93" s="17" t="s">
        <v>27</v>
      </c>
      <c r="C93" s="18"/>
      <c r="D93" s="19"/>
      <c r="E93" s="19"/>
      <c r="F93" s="36">
        <v>204857</v>
      </c>
      <c r="G93" s="37"/>
      <c r="H93" s="38"/>
    </row>
    <row r="94" spans="2:10" ht="13.85" thickBot="1" x14ac:dyDescent="0.35">
      <c r="B94" s="20"/>
      <c r="C94" s="20"/>
      <c r="D94" s="19"/>
      <c r="E94" s="19"/>
      <c r="F94" s="21"/>
      <c r="G94" s="21"/>
      <c r="H94" s="19"/>
    </row>
    <row r="95" spans="2:10" ht="27.15" thickBot="1" x14ac:dyDescent="0.35">
      <c r="B95" s="17" t="s">
        <v>28</v>
      </c>
      <c r="C95" s="18"/>
      <c r="D95" s="19"/>
      <c r="E95" s="19"/>
      <c r="F95" s="39" t="str">
        <f>IF(COUNT(H3:H89)&lt;&gt;COUNTA(G3:G89),"Inserire correttamente gli importi unitari",IF(G91&gt;F93,"ATTENZIONE: L'offerta complessiva è superiore alla Base d'asta", "OK"))</f>
        <v>Inserire correttamente gli importi unitari</v>
      </c>
      <c r="G95" s="40"/>
      <c r="H95" s="41"/>
    </row>
    <row r="96" spans="2:10" ht="13.85" thickBot="1" x14ac:dyDescent="0.35">
      <c r="B96" s="22"/>
      <c r="C96" s="22"/>
      <c r="D96" s="19"/>
      <c r="E96" s="19"/>
      <c r="F96" s="23"/>
      <c r="G96" s="23"/>
      <c r="H96" s="19"/>
    </row>
    <row r="97" spans="2:8" ht="13.85" thickBot="1" x14ac:dyDescent="0.35">
      <c r="B97" s="24" t="s">
        <v>29</v>
      </c>
      <c r="C97" s="22"/>
      <c r="F97" s="42">
        <f>IF(OR(G91="Inserire correttamente gli importi unitari", F95="ATTENZIONE: L'offerta complessiva è superiore alla Base d'asta"),"ERRORE", G91)</f>
        <v>0</v>
      </c>
      <c r="G97" s="43"/>
      <c r="H97" s="44"/>
    </row>
    <row r="98" spans="2:8" ht="13.85" thickBot="1" x14ac:dyDescent="0.35"/>
    <row r="99" spans="2:8" ht="13.85" thickBot="1" x14ac:dyDescent="0.35">
      <c r="B99" s="24" t="s">
        <v>30</v>
      </c>
      <c r="F99" s="45">
        <f>IF(F97="ERRORE", "ERRORE", (F93-F97)/F93)</f>
        <v>1</v>
      </c>
      <c r="G99" s="46"/>
      <c r="H99" s="47"/>
    </row>
  </sheetData>
  <sheetProtection algorithmName="SHA-512" hashValue="jqOIsTXfw4nlQMx6nALbYVBcU1ErJhuQVMmDdj+30YZ7HJrgbDUdT4kpqo0yf6YI2PSBp6PmBLOe8JBE0ktJcA==" saltValue="I+hfkjaABtlX6U/Z4DwgsQ==" spinCount="100000" sheet="1" objects="1" scenarios="1"/>
  <mergeCells count="6">
    <mergeCell ref="F93:H93"/>
    <mergeCell ref="F95:H95"/>
    <mergeCell ref="F97:H97"/>
    <mergeCell ref="F99:H99"/>
    <mergeCell ref="G91:H91"/>
    <mergeCell ref="C91:F91"/>
  </mergeCells>
  <conditionalFormatting sqref="F97:G97">
    <cfRule type="cellIs" dxfId="6" priority="11" stopIfTrue="1" operator="equal">
      <formula>$F$93</formula>
    </cfRule>
    <cfRule type="cellIs" dxfId="5" priority="12" stopIfTrue="1" operator="lessThan">
      <formula>$F$93</formula>
    </cfRule>
    <cfRule type="cellIs" dxfId="4" priority="13" stopIfTrue="1" operator="greaterThan">
      <formula>$F$93</formula>
    </cfRule>
  </conditionalFormatting>
  <conditionalFormatting sqref="F99:G99">
    <cfRule type="cellIs" dxfId="3" priority="7" stopIfTrue="1" operator="equal">
      <formula>$F$93</formula>
    </cfRule>
    <cfRule type="cellIs" dxfId="2" priority="8" stopIfTrue="1" operator="lessThan">
      <formula>$F$93</formula>
    </cfRule>
    <cfRule type="cellIs" dxfId="1" priority="9" stopIfTrue="1" operator="greaterThan">
      <formula>$F$93</formula>
    </cfRule>
  </conditionalFormatting>
  <conditionalFormatting sqref="H3:H89">
    <cfRule type="expression" dxfId="0" priority="4">
      <formula>F3&gt;E3</formula>
    </cfRule>
  </conditionalFormatting>
  <dataValidations count="2">
    <dataValidation type="custom" allowBlank="1" showInputMessage="1" showErrorMessage="1" error="Non è possibile inserire più di due cifre decimali o valori uguali a 0" sqref="F3:F89">
      <formula1>IF(F3&gt;0,(LEN(F3)-LEN(INT(F3)))&lt;4,"")</formula1>
    </dataValidation>
    <dataValidation type="custom" operator="equal" allowBlank="1" showInputMessage="1" showErrorMessage="1" error="Non è possibile inserire più di due cifre decimali" sqref="G3:G91">
      <formula1>(LEN(G3)-LEN(INT(G3)))&lt;=3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2024-02-14T17:13:46Z</dcterms:modified>
</cp:coreProperties>
</file>