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-317" windowWidth="19440" windowHeight="13620"/>
  </bookViews>
  <sheets>
    <sheet name="Foglio 1" sheetId="4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5" i="4" l="1"/>
  <c r="I4" i="4"/>
  <c r="I6" i="4" l="1"/>
  <c r="I7" i="4" s="1"/>
  <c r="G11" i="4" s="1"/>
  <c r="H6" i="4"/>
  <c r="H4" i="4"/>
  <c r="H5" i="4" l="1"/>
  <c r="G13" i="4" l="1"/>
</calcChain>
</file>

<file path=xl/sharedStrings.xml><?xml version="1.0" encoding="utf-8"?>
<sst xmlns="http://schemas.openxmlformats.org/spreadsheetml/2006/main" count="24" uniqueCount="23">
  <si>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</si>
  <si>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</si>
  <si>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</si>
  <si>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</si>
  <si>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</si>
  <si>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Sistema di Verifica in caso di offerta superiore alla base d'asta</t>
  </si>
  <si>
    <t>Quantità
(Q)</t>
  </si>
  <si>
    <t>Unità di misura</t>
  </si>
  <si>
    <t>Importo unitario offerto (€)
(P)</t>
  </si>
  <si>
    <r>
      <t xml:space="preserve">NB. informazione per compilazione importo unitario </t>
    </r>
    <r>
      <rPr>
        <b/>
        <i/>
        <u/>
        <sz val="10"/>
        <color theme="1"/>
        <rFont val="Calibri"/>
        <family val="2"/>
        <scheme val="minor"/>
      </rPr>
      <t>Colonna "G"</t>
    </r>
  </si>
  <si>
    <t>Base d'asta per unità di misura</t>
  </si>
  <si>
    <t>Totale Base d'Asta</t>
  </si>
  <si>
    <t>quotare l'importo di n.1 tampone</t>
  </si>
  <si>
    <t>ore di servizio</t>
  </si>
  <si>
    <t>Il prezzo unitario a base d'asta non è soggetto a ribasso, pertanto la cella G6 è bloccata.</t>
  </si>
  <si>
    <r>
      <rPr>
        <b/>
        <sz val="10"/>
        <rFont val="Calibri"/>
        <family val="2"/>
        <scheme val="minor"/>
      </rPr>
      <t>Servizio infermieristico professionale.</t>
    </r>
    <r>
      <rPr>
        <sz val="10"/>
        <rFont val="Calibri"/>
        <family val="2"/>
        <scheme val="minor"/>
      </rPr>
      <t xml:space="preserve">
Inclusivo di strumentazione, dispositivi di protezione individuale previsti oltre che lo smaltimento dei rifiuti speciali.</t>
    </r>
  </si>
  <si>
    <r>
      <t>IMPORTO TOTALE OFFERTO</t>
    </r>
    <r>
      <rPr>
        <b/>
        <sz val="12"/>
        <color theme="1"/>
        <rFont val="Calibri"/>
        <family val="2"/>
        <scheme val="minor"/>
      </rPr>
      <t>*</t>
    </r>
    <r>
      <rPr>
        <b/>
        <sz val="10"/>
        <color theme="1"/>
        <rFont val="Calibri"/>
        <family val="2"/>
        <scheme val="minor"/>
      </rPr>
      <t xml:space="preserve"> (€)
(PxQ)</t>
    </r>
  </si>
  <si>
    <t xml:space="preserve">tampone molecolare oro-rinofaringeo </t>
  </si>
  <si>
    <r>
      <rPr>
        <b/>
        <sz val="10"/>
        <rFont val="Calibri"/>
        <family val="2"/>
        <scheme val="minor"/>
      </rPr>
      <t>Tampone molecolare oro-rinofaringeo</t>
    </r>
    <r>
      <rPr>
        <sz val="10"/>
        <rFont val="Calibri"/>
        <family val="2"/>
        <scheme val="minor"/>
      </rPr>
      <t xml:space="preserve">
SARS - CoV-2 RNA rilevazione COVID-19. Tampone oro-rinofaringeo per l’estrazione di acidi nucleici per la ricerca dell’RNA virale mediante Reverse Real-Time PCR (rRT-PCR).</t>
    </r>
  </si>
  <si>
    <r>
      <t xml:space="preserve">Tampone antigenico rapido naso-faringeo
</t>
    </r>
    <r>
      <rPr>
        <sz val="10"/>
        <rFont val="Calibri"/>
        <family val="2"/>
        <scheme val="minor"/>
      </rPr>
      <t>immunocromatografico nasofaringeo per il rilevamento qualitativo dell'antigene proteico nucleocapsidico da SARS-CoV-2. 
Parametri minimi: Sensibilità 86,7% - Specificità 100% - Accuratezza 96,3%</t>
    </r>
  </si>
  <si>
    <r>
      <t>*L'importo totale offerto dovrà essere inserito anche a Sistema e deve essere inferiore alla Base d'Asta di € 63.500,00  in caso contrario la</t>
    </r>
    <r>
      <rPr>
        <b/>
        <i/>
        <sz val="11"/>
        <rFont val="Calibri"/>
        <family val="2"/>
        <scheme val="minor"/>
      </rPr>
      <t xml:space="preserve"> cella G13 </t>
    </r>
    <r>
      <rPr>
        <b/>
        <i/>
        <sz val="11"/>
        <color theme="1"/>
        <rFont val="Calibri"/>
        <family val="2"/>
        <scheme val="minor"/>
      </rPr>
      <t>segnala l'errore diventando rossa</t>
    </r>
  </si>
  <si>
    <t>Rdo n. 2890083</t>
  </si>
  <si>
    <t xml:space="preserve">tampone antigenico rapido naso-faringeo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</si>
</sst>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i/>
      <u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57">
    <xf numFmtId="0" fontId="0" fillId="0" borderId="0" xfId="0"/>
    <xf numFmtId="0" fontId="3" fillId="0" borderId="0" xfId="0" applyFont="1" applyBorder="1" applyAlignment="1">
      <alignment horizontal="left" vertical="center"/>
    </xf>
    <xf numFmtId="0" fontId="4" fillId="0" borderId="0" xfId="0" applyFont="1"/>
    <xf numFmtId="0" fontId="3" fillId="3" borderId="2" xfId="0" applyFont="1" applyFill="1" applyBorder="1" applyAlignment="1">
      <alignment horizontal="center" vertical="center"/>
    </xf>
    <xf numFmtId="0" fontId="5" fillId="0" borderId="0" xfId="0" applyFont="1"/>
    <xf numFmtId="0" fontId="3" fillId="0" borderId="0" xfId="0" applyFont="1"/>
    <xf numFmtId="0" fontId="4" fillId="0" borderId="0" xfId="0" applyFont="1" applyBorder="1"/>
    <xf numFmtId="0" fontId="3" fillId="0" borderId="0" xfId="0" applyFont="1" applyFill="1" applyBorder="1" applyAlignment="1">
      <alignment horizontal="center" vertical="center"/>
    </xf>
    <xf numFmtId="0" fontId="9" fillId="4" borderId="12" xfId="0" applyFont="1" applyFill="1" applyBorder="1" applyAlignment="1">
      <alignment horizontal="center" vertical="center" wrapText="1"/>
    </xf>
    <xf numFmtId="164" fontId="4" fillId="0" borderId="12" xfId="0" applyNumberFormat="1" applyFont="1" applyBorder="1" applyAlignment="1" applyProtection="1">
      <alignment horizontal="center" vertical="center" wrapText="1"/>
      <protection locked="0"/>
    </xf>
    <xf numFmtId="164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/>
    <xf numFmtId="164" fontId="11" fillId="0" borderId="0" xfId="1" applyNumberFormat="1" applyFont="1" applyFill="1" applyBorder="1" applyAlignment="1" applyProtection="1">
      <alignment horizontal="center" vertical="center"/>
    </xf>
    <xf numFmtId="164" fontId="11" fillId="0" borderId="0" xfId="4" applyNumberFormat="1" applyFont="1" applyFill="1" applyBorder="1" applyAlignment="1" applyProtection="1">
      <alignment horizontal="center" vertical="center" wrapText="1"/>
    </xf>
    <xf numFmtId="164" fontId="9" fillId="4" borderId="12" xfId="0" applyNumberFormat="1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vertical="center" wrapText="1"/>
    </xf>
    <xf numFmtId="0" fontId="11" fillId="0" borderId="8" xfId="0" applyFont="1" applyFill="1" applyBorder="1" applyAlignment="1">
      <alignment vertical="center" wrapText="1"/>
    </xf>
    <xf numFmtId="164" fontId="4" fillId="0" borderId="18" xfId="0" applyNumberFormat="1" applyFont="1" applyBorder="1" applyAlignment="1" applyProtection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164" fontId="4" fillId="0" borderId="6" xfId="0" applyNumberFormat="1" applyFont="1" applyBorder="1" applyAlignment="1" applyProtection="1">
      <alignment horizontal="center" vertical="center" wrapText="1"/>
    </xf>
    <xf numFmtId="0" fontId="11" fillId="0" borderId="19" xfId="0" applyFont="1" applyFill="1" applyBorder="1" applyAlignment="1">
      <alignment vertical="center" wrapText="1"/>
    </xf>
    <xf numFmtId="0" fontId="9" fillId="4" borderId="21" xfId="0" applyFont="1" applyFill="1" applyBorder="1" applyAlignment="1">
      <alignment horizontal="center" vertical="center" wrapText="1"/>
    </xf>
    <xf numFmtId="164" fontId="9" fillId="4" borderId="22" xfId="0" applyNumberFormat="1" applyFont="1" applyFill="1" applyBorder="1" applyAlignment="1">
      <alignment horizontal="center" vertical="center" wrapText="1"/>
    </xf>
    <xf numFmtId="164" fontId="6" fillId="4" borderId="5" xfId="0" applyNumberFormat="1" applyFont="1" applyFill="1" applyBorder="1" applyAlignment="1" applyProtection="1">
      <alignment horizontal="center" vertical="center" wrapText="1"/>
    </xf>
    <xf numFmtId="164" fontId="4" fillId="0" borderId="17" xfId="0" applyNumberFormat="1" applyFont="1" applyBorder="1" applyAlignment="1" applyProtection="1">
      <alignment horizontal="center" vertical="center" wrapText="1"/>
    </xf>
    <xf numFmtId="164" fontId="4" fillId="0" borderId="4" xfId="0" applyNumberFormat="1" applyFont="1" applyBorder="1" applyAlignment="1" applyProtection="1">
      <alignment horizontal="center" vertical="center" wrapText="1"/>
    </xf>
    <xf numFmtId="164" fontId="4" fillId="0" borderId="21" xfId="0" applyNumberFormat="1" applyFont="1" applyBorder="1" applyAlignment="1" applyProtection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64" fontId="15" fillId="0" borderId="1" xfId="1" applyNumberFormat="1" applyFont="1" applyFill="1" applyBorder="1" applyAlignment="1" applyProtection="1">
      <alignment horizontal="center" vertical="center"/>
    </xf>
    <xf numFmtId="164" fontId="15" fillId="0" borderId="13" xfId="1" applyNumberFormat="1" applyFont="1" applyFill="1" applyBorder="1" applyAlignment="1" applyProtection="1">
      <alignment horizontal="center" vertical="center"/>
    </xf>
    <xf numFmtId="164" fontId="15" fillId="0" borderId="3" xfId="1" applyNumberFormat="1" applyFont="1" applyFill="1" applyBorder="1" applyAlignment="1" applyProtection="1">
      <alignment horizontal="center" vertical="center"/>
    </xf>
    <xf numFmtId="164" fontId="7" fillId="3" borderId="1" xfId="4" applyNumberFormat="1" applyFont="1" applyFill="1" applyBorder="1" applyAlignment="1" applyProtection="1">
      <alignment horizontal="center" vertical="center" wrapText="1"/>
    </xf>
    <xf numFmtId="164" fontId="7" fillId="3" borderId="13" xfId="4" applyNumberFormat="1" applyFont="1" applyFill="1" applyBorder="1" applyAlignment="1" applyProtection="1">
      <alignment horizontal="center" vertical="center" wrapText="1"/>
    </xf>
    <xf numFmtId="164" fontId="7" fillId="3" borderId="3" xfId="4" applyNumberFormat="1" applyFont="1" applyFill="1" applyBorder="1" applyAlignment="1" applyProtection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/>
    </xf>
    <xf numFmtId="164" fontId="16" fillId="0" borderId="13" xfId="0" applyNumberFormat="1" applyFont="1" applyFill="1" applyBorder="1" applyAlignment="1">
      <alignment horizontal="center" vertical="center"/>
    </xf>
    <xf numFmtId="164" fontId="16" fillId="0" borderId="3" xfId="0" applyNumberFormat="1" applyFont="1" applyFill="1" applyBorder="1" applyAlignment="1">
      <alignment horizontal="center" vertical="center"/>
    </xf>
    <xf numFmtId="0" fontId="13" fillId="0" borderId="23" xfId="0" applyFont="1" applyFill="1" applyBorder="1" applyAlignment="1">
      <alignment horizontal="left" vertical="center" wrapText="1"/>
    </xf>
    <xf numFmtId="0" fontId="13" fillId="0" borderId="24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2" fillId="0" borderId="14" xfId="1" applyFont="1" applyFill="1" applyBorder="1" applyAlignment="1" applyProtection="1">
      <alignment horizontal="center" vertical="center" wrapText="1"/>
    </xf>
    <xf numFmtId="0" fontId="12" fillId="0" borderId="15" xfId="1" applyFont="1" applyFill="1" applyBorder="1" applyAlignment="1" applyProtection="1">
      <alignment horizontal="center" vertical="center" wrapText="1"/>
    </xf>
    <xf numFmtId="0" fontId="12" fillId="0" borderId="16" xfId="1" applyFont="1" applyFill="1" applyBorder="1" applyAlignment="1" applyProtection="1">
      <alignment horizontal="center" vertical="center" wrapText="1"/>
    </xf>
    <xf numFmtId="0" fontId="12" fillId="0" borderId="1" xfId="1" applyFont="1" applyFill="1" applyBorder="1" applyAlignment="1" applyProtection="1">
      <alignment horizontal="center" vertical="center"/>
    </xf>
    <xf numFmtId="0" fontId="12" fillId="0" borderId="13" xfId="1" applyFont="1" applyFill="1" applyBorder="1" applyAlignment="1" applyProtection="1">
      <alignment horizontal="center" vertical="center"/>
    </xf>
    <xf numFmtId="0" fontId="12" fillId="0" borderId="3" xfId="1" applyFont="1" applyFill="1" applyBorder="1" applyAlignment="1" applyProtection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11">
    <dxf>
      <fill>
        <patternFill>
          <bgColor rgb="FF92D050"/>
        </patternFill>
      </fill>
    </dxf>
    <dxf>
      <font>
        <b/>
        <i val="0"/>
        <strike val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  <strike val="0"/>
      </font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b/>
        <i val="0"/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6"/>
  <sheetViews>
    <sheetView tabSelected="1" topLeftCell="A8" zoomScale="85" zoomScaleNormal="85" workbookViewId="0">
      <selection activeCell="G4" sqref="G4"/>
    </sheetView>
  </sheetViews>
  <sheetFormatPr defaultColWidth="8.84375" defaultRowHeight="12.9" x14ac:dyDescent="0.35"/>
  <cols>
    <col min="1" max="1" width="5.84375" style="2" customWidth="1"/>
    <col min="2" max="2" width="37.3828125" style="2" customWidth="1"/>
    <col min="3" max="3" width="16.69140625" style="2" customWidth="1"/>
    <col min="4" max="4" width="8.69140625" style="2" customWidth="1"/>
    <col min="5" max="5" width="12.69140625" style="2" customWidth="1"/>
    <col min="6" max="6" width="17.15234375" style="2" customWidth="1"/>
    <col min="7" max="8" width="17.69140625" style="2" customWidth="1"/>
    <col min="9" max="9" width="24.69140625" style="2" customWidth="1"/>
    <col min="10" max="16384" width="8.84375" style="2"/>
  </cols>
  <sheetData>
    <row r="1" spans="2:12" ht="14.7" customHeight="1" thickBot="1" x14ac:dyDescent="0.4">
      <c r="B1" s="35" t="s">
        <v>21</v>
      </c>
      <c r="C1" s="1"/>
    </row>
    <row r="2" spans="2:12" ht="13.75" customHeight="1" thickBot="1" x14ac:dyDescent="0.4">
      <c r="G2" s="3" t="s">
        <v>0</v>
      </c>
      <c r="H2" s="7"/>
      <c r="J2" s="4"/>
    </row>
    <row r="3" spans="2:12" ht="54" customHeight="1" thickBot="1" x14ac:dyDescent="0.4">
      <c r="B3" s="18" t="s">
        <v>1</v>
      </c>
      <c r="C3" s="19" t="s">
        <v>7</v>
      </c>
      <c r="D3" s="19" t="s">
        <v>6</v>
      </c>
      <c r="E3" s="20" t="s">
        <v>10</v>
      </c>
      <c r="F3" s="19" t="s">
        <v>9</v>
      </c>
      <c r="G3" s="21" t="s">
        <v>8</v>
      </c>
      <c r="H3" s="19" t="s">
        <v>11</v>
      </c>
      <c r="I3" s="22" t="s">
        <v>16</v>
      </c>
    </row>
    <row r="4" spans="2:12" ht="95.15" customHeight="1" x14ac:dyDescent="0.35">
      <c r="B4" s="16" t="s">
        <v>18</v>
      </c>
      <c r="C4" s="31" t="s">
        <v>17</v>
      </c>
      <c r="D4" s="8">
        <v>800</v>
      </c>
      <c r="E4" s="14">
        <v>60</v>
      </c>
      <c r="F4" s="16" t="s">
        <v>12</v>
      </c>
      <c r="G4" s="9"/>
      <c r="H4" s="28">
        <f>D4*E4</f>
        <v>48000</v>
      </c>
      <c r="I4" s="17" t="str">
        <f>IF(G4="","Inserire importo unitario", IF(G4&gt;E4,"ERRORE L'importo offerto supera la base d'asta unitaria fissata a € 60",D4*G4))</f>
        <v>Inserire importo unitario</v>
      </c>
    </row>
    <row r="5" spans="2:12" ht="95.15" customHeight="1" x14ac:dyDescent="0.35">
      <c r="B5" s="34" t="s">
        <v>19</v>
      </c>
      <c r="C5" s="32" t="s">
        <v>22</v>
      </c>
      <c r="D5" s="8">
        <v>400</v>
      </c>
      <c r="E5" s="14">
        <v>20</v>
      </c>
      <c r="F5" s="15" t="s">
        <v>12</v>
      </c>
      <c r="G5" s="9"/>
      <c r="H5" s="29">
        <f t="shared" ref="H5" si="0">D5*E5</f>
        <v>8000</v>
      </c>
      <c r="I5" s="17" t="str">
        <f>IF(G5="","Inserire importo unitario", IF(G5&gt;E5,"ERRORE L'importo offerto supera la base d'asta unitaria fissata a € 20",D5*G5))</f>
        <v>Inserire importo unitario</v>
      </c>
    </row>
    <row r="6" spans="2:12" ht="84.45" customHeight="1" thickBot="1" x14ac:dyDescent="0.4">
      <c r="B6" s="24" t="s">
        <v>15</v>
      </c>
      <c r="C6" s="33" t="s">
        <v>13</v>
      </c>
      <c r="D6" s="25">
        <v>125</v>
      </c>
      <c r="E6" s="26">
        <v>60</v>
      </c>
      <c r="F6" s="24" t="s">
        <v>14</v>
      </c>
      <c r="G6" s="26">
        <v>60</v>
      </c>
      <c r="H6" s="30">
        <f>D6*E6</f>
        <v>7500</v>
      </c>
      <c r="I6" s="23">
        <f>D6*G6</f>
        <v>7500</v>
      </c>
    </row>
    <row r="7" spans="2:12" ht="49.5" customHeight="1" thickBot="1" x14ac:dyDescent="0.4">
      <c r="B7" s="36" t="s">
        <v>2</v>
      </c>
      <c r="C7" s="37"/>
      <c r="D7" s="37"/>
      <c r="E7" s="37"/>
      <c r="F7" s="37"/>
      <c r="G7" s="37"/>
      <c r="H7" s="38"/>
      <c r="I7" s="27" t="str">
        <f xml:space="preserve"> IF(G4="","Inserire importo unitario",IF(G4&gt;E4,"ERRORE gli importi offerti superano le basi d’asta unitarie", IF(G5="","Inserire importo unitario", IF(G5&gt;E5,"ERRORE gli importi offerti superano le basi d’asta unitarie",IF((SUM(I4:I6))&lt;=G9,(SUM(I4:I6)),"ERRORE l'importo offerto supera la base d'asta")))))</f>
        <v>Inserire importo unitario</v>
      </c>
    </row>
    <row r="8" spans="2:12" ht="12.75" customHeight="1" thickBot="1" x14ac:dyDescent="0.4">
      <c r="G8" s="5"/>
      <c r="H8" s="5"/>
      <c r="I8" s="10"/>
      <c r="J8" s="11"/>
      <c r="K8" s="11"/>
      <c r="L8" s="11"/>
    </row>
    <row r="9" spans="2:12" s="11" customFormat="1" ht="41.25" customHeight="1" thickBot="1" x14ac:dyDescent="0.4">
      <c r="B9" s="51" t="s">
        <v>4</v>
      </c>
      <c r="C9" s="52"/>
      <c r="D9" s="53"/>
      <c r="G9" s="39">
        <v>63500</v>
      </c>
      <c r="H9" s="40"/>
      <c r="I9" s="41"/>
    </row>
    <row r="10" spans="2:12" s="11" customFormat="1" ht="15" customHeight="1" thickBot="1" x14ac:dyDescent="0.4">
      <c r="G10" s="12"/>
      <c r="H10" s="12"/>
    </row>
    <row r="11" spans="2:12" s="11" customFormat="1" ht="47.5" customHeight="1" thickBot="1" x14ac:dyDescent="0.4">
      <c r="B11" s="51" t="s">
        <v>5</v>
      </c>
      <c r="C11" s="52"/>
      <c r="D11" s="53"/>
      <c r="G11" s="42" t="str">
        <f>IF(G4="","Offerta non valida",IF(G5="","Offerta non valida", IF(I7&gt;G9,"ATTENZIONE: L'offerta complessiva è superiore alla Base d'asta","OK")))</f>
        <v>Offerta non valida</v>
      </c>
      <c r="H11" s="43"/>
      <c r="I11" s="44"/>
      <c r="J11" s="2"/>
      <c r="K11" s="2"/>
      <c r="L11" s="2"/>
    </row>
    <row r="12" spans="2:12" s="11" customFormat="1" ht="15" customHeight="1" thickBot="1" x14ac:dyDescent="0.4">
      <c r="G12" s="13"/>
      <c r="H12" s="13"/>
      <c r="J12" s="6"/>
      <c r="K12" s="6"/>
      <c r="L12" s="6"/>
    </row>
    <row r="13" spans="2:12" ht="43.75" customHeight="1" thickBot="1" x14ac:dyDescent="0.4">
      <c r="B13" s="54" t="s">
        <v>3</v>
      </c>
      <c r="C13" s="55"/>
      <c r="D13" s="56"/>
      <c r="G13" s="45" t="str">
        <f>IF((I7&lt;=G9),I7,"ERRORE")</f>
        <v>ERRORE</v>
      </c>
      <c r="H13" s="46"/>
      <c r="I13" s="47"/>
    </row>
    <row r="16" spans="2:12" ht="27.9" customHeight="1" x14ac:dyDescent="0.35">
      <c r="B16" s="48" t="s">
        <v>20</v>
      </c>
      <c r="C16" s="49"/>
      <c r="D16" s="49"/>
      <c r="E16" s="49"/>
      <c r="F16" s="49"/>
      <c r="G16" s="49"/>
      <c r="H16" s="49"/>
      <c r="I16" s="50"/>
    </row>
  </sheetData>
  <sheetProtection algorithmName="SHA-512" hashValue="AD4BKCujlOs8d3ylCsQyVmFZ2L0wNHLZ8wMptNuStJzHH93sTUeFMenObs+8P2nxxUC+tLo3iusXfHIWKSUolg==" saltValue="KZSFgQ5e+D2pOHDFUkcFKg==" spinCount="100000" sheet="1" objects="1" scenarios="1"/>
  <mergeCells count="8">
    <mergeCell ref="B7:H7"/>
    <mergeCell ref="G9:I9"/>
    <mergeCell ref="G11:I11"/>
    <mergeCell ref="G13:I13"/>
    <mergeCell ref="B16:I16"/>
    <mergeCell ref="B9:D9"/>
    <mergeCell ref="B11:D11"/>
    <mergeCell ref="B13:D13"/>
  </mergeCells>
  <conditionalFormatting sqref="G13:H13">
    <cfRule type="cellIs" dxfId="10" priority="11" operator="equal">
      <formula>$G$9</formula>
    </cfRule>
    <cfRule type="cellIs" dxfId="9" priority="12" operator="lessThan">
      <formula>$G$9</formula>
    </cfRule>
    <cfRule type="cellIs" dxfId="8" priority="13" operator="greaterThan">
      <formula>$G$9</formula>
    </cfRule>
  </conditionalFormatting>
  <conditionalFormatting sqref="I7">
    <cfRule type="cellIs" dxfId="7" priority="14" operator="greaterThan">
      <formula>#REF!</formula>
    </cfRule>
    <cfRule type="cellIs" dxfId="6" priority="3" operator="greaterThan">
      <formula>63500</formula>
    </cfRule>
  </conditionalFormatting>
  <conditionalFormatting sqref="G13:I13">
    <cfRule type="cellIs" dxfId="5" priority="9" operator="greaterThan">
      <formula>$G$9</formula>
    </cfRule>
    <cfRule type="cellIs" dxfId="4" priority="10" operator="lessThanOrEqual">
      <formula>$G$9</formula>
    </cfRule>
  </conditionalFormatting>
  <conditionalFormatting sqref="I4">
    <cfRule type="cellIs" dxfId="3" priority="6" operator="greaterThan">
      <formula>48000</formula>
    </cfRule>
    <cfRule type="cellIs" dxfId="2" priority="5" operator="greaterThan">
      <formula>48000</formula>
    </cfRule>
  </conditionalFormatting>
  <conditionalFormatting sqref="I5">
    <cfRule type="cellIs" dxfId="1" priority="4" operator="greaterThan">
      <formula>8000</formula>
    </cfRule>
  </conditionalFormatting>
  <conditionalFormatting sqref="G11:I11">
    <cfRule type="cellIs" dxfId="0" priority="2" operator="equal">
      <formula>"OK"</formula>
    </cfRule>
  </conditionalFormatting>
  <dataValidations count="1">
    <dataValidation type="custom" operator="equal" allowBlank="1" showInputMessage="1" showErrorMessage="1" error="Non è possibile inserire più di due cifre decimali" sqref="G4:H6">
      <formula1>(LEN(G4)-LEN(INT(G4)))&lt;=3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2021-10-25T11:24:29Z</dcterms:modified>
</cp:coreProperties>
</file>