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1" l="1"/>
  <c r="G5" i="1"/>
  <c r="G4" i="1" l="1"/>
  <c r="G8" i="1"/>
  <c r="G10" i="1" l="1"/>
  <c r="G6" i="1"/>
  <c r="G11" i="1" l="1"/>
  <c r="F15" i="1" s="1"/>
  <c r="F17" i="1" l="1"/>
</calcChain>
</file>

<file path=xl/sharedStrings.xml><?xml version="1.0" encoding="utf-8"?>
<sst xmlns="http://schemas.openxmlformats.org/spreadsheetml/2006/main" count="30" uniqueCount="23">
  <si>
    <t>Celle da compilare</t>
  </si>
  <si>
    <t>→</t>
  </si>
  <si>
    <t>Canone totale (€)</t>
  </si>
  <si>
    <t>1</t>
  </si>
  <si>
    <t>A</t>
  </si>
  <si>
    <t>Base d'asta A</t>
  </si>
  <si>
    <t>Base d'asta B</t>
  </si>
  <si>
    <t>Prezzo totale a base d'asta al netto dell'IVA</t>
  </si>
  <si>
    <t>Prezzo totale offerto al netto dell'IVA</t>
  </si>
  <si>
    <t>Prezzo Totale Offerto (A+B) al netto dell'IVA €</t>
  </si>
  <si>
    <t>Sistema di Verifica in caso di offerta superiore alla base d'asta</t>
  </si>
  <si>
    <t>2</t>
  </si>
  <si>
    <t>7</t>
  </si>
  <si>
    <t xml:space="preserve">Servizio di manutenzione per 48 delle seguenti cabine fumatori: </t>
  </si>
  <si>
    <t>Airum S.r.l. SGS Espace</t>
  </si>
  <si>
    <t>B</t>
  </si>
  <si>
    <t>Prezzo Totale Offerto "A" al netto dell'IVA €</t>
  </si>
  <si>
    <t>Prezzo Totale Offerto "B" al netto dell'IVA €</t>
  </si>
  <si>
    <t>Airum S.r.l. SGS II</t>
  </si>
  <si>
    <t>Smoker Buratti Teknoforme SMR3</t>
  </si>
  <si>
    <t>Smoker Buratti Teknoforme SMR</t>
  </si>
  <si>
    <t>Quantità cabine</t>
  </si>
  <si>
    <t>Canone per 48 mesi per singola cabina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</si>
</sst>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2" fillId="0" borderId="0" xfId="1" applyFont="1" applyFill="1" applyBorder="1" applyAlignment="1" applyProtection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 applyProtection="1">
      <alignment horizontal="center" vertical="center" wrapText="1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wrapText="1"/>
    </xf>
    <xf numFmtId="164" fontId="16" fillId="0" borderId="2" xfId="0" applyNumberFormat="1" applyFont="1" applyBorder="1" applyAlignment="1" applyProtection="1">
      <alignment horizontal="center" vertical="center" wrapText="1"/>
    </xf>
    <xf numFmtId="164" fontId="16" fillId="0" borderId="7" xfId="0" applyNumberFormat="1" applyFont="1" applyBorder="1" applyAlignment="1" applyProtection="1">
      <alignment horizontal="center" vertical="center" wrapText="1"/>
    </xf>
    <xf numFmtId="164" fontId="16" fillId="0" borderId="5" xfId="0" applyNumberFormat="1" applyFont="1" applyBorder="1" applyAlignment="1" applyProtection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49" fontId="17" fillId="4" borderId="13" xfId="0" applyNumberFormat="1" applyFont="1" applyFill="1" applyBorder="1" applyAlignment="1">
      <alignment horizontal="left" vertical="center" wrapText="1"/>
    </xf>
    <xf numFmtId="49" fontId="14" fillId="4" borderId="14" xfId="0" applyNumberFormat="1" applyFont="1" applyFill="1" applyBorder="1" applyAlignment="1">
      <alignment horizontal="center" vertical="center" wrapText="1"/>
    </xf>
    <xf numFmtId="164" fontId="16" fillId="0" borderId="14" xfId="0" applyNumberFormat="1" applyFont="1" applyBorder="1" applyAlignment="1" applyProtection="1">
      <alignment horizontal="center" vertical="center" wrapText="1"/>
      <protection locked="0"/>
    </xf>
    <xf numFmtId="164" fontId="16" fillId="0" borderId="15" xfId="0" applyNumberFormat="1" applyFont="1" applyBorder="1" applyAlignment="1" applyProtection="1">
      <alignment horizontal="center" vertical="center" wrapText="1"/>
    </xf>
    <xf numFmtId="49" fontId="17" fillId="4" borderId="16" xfId="0" applyNumberFormat="1" applyFont="1" applyFill="1" applyBorder="1" applyAlignment="1">
      <alignment horizontal="left" vertical="center" wrapText="1"/>
    </xf>
    <xf numFmtId="49" fontId="14" fillId="4" borderId="17" xfId="0" applyNumberFormat="1" applyFont="1" applyFill="1" applyBorder="1" applyAlignment="1">
      <alignment horizontal="center" vertical="center" wrapText="1"/>
    </xf>
    <xf numFmtId="164" fontId="16" fillId="0" borderId="17" xfId="0" applyNumberFormat="1" applyFont="1" applyBorder="1" applyAlignment="1" applyProtection="1">
      <alignment horizontal="center" vertical="center" wrapText="1"/>
      <protection locked="0"/>
    </xf>
    <xf numFmtId="164" fontId="16" fillId="0" borderId="18" xfId="0" applyNumberFormat="1" applyFont="1" applyBorder="1" applyAlignment="1" applyProtection="1">
      <alignment horizontal="center" vertical="center" wrapText="1"/>
    </xf>
    <xf numFmtId="164" fontId="16" fillId="0" borderId="8" xfId="0" applyNumberFormat="1" applyFont="1" applyBorder="1" applyAlignment="1" applyProtection="1">
      <alignment horizontal="center" vertical="center" wrapText="1"/>
    </xf>
    <xf numFmtId="164" fontId="16" fillId="0" borderId="11" xfId="0" applyNumberFormat="1" applyFont="1" applyBorder="1" applyAlignment="1" applyProtection="1">
      <alignment horizontal="center" vertical="center" wrapText="1"/>
    </xf>
    <xf numFmtId="164" fontId="16" fillId="0" borderId="19" xfId="0" applyNumberFormat="1" applyFont="1" applyBorder="1" applyAlignment="1" applyProtection="1">
      <alignment horizontal="center" vertical="center" wrapText="1"/>
    </xf>
    <xf numFmtId="164" fontId="16" fillId="0" borderId="20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9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17"/>
  <sheetViews>
    <sheetView tabSelected="1" zoomScale="98" zoomScaleNormal="98" workbookViewId="0"/>
  </sheetViews>
  <sheetFormatPr defaultColWidth="8.85546875" defaultRowHeight="15" x14ac:dyDescent="0.25"/>
  <cols>
    <col min="1" max="1" width="2.28515625" customWidth="1"/>
    <col min="2" max="2" width="1.7109375" customWidth="1"/>
    <col min="3" max="3" width="5.7109375" customWidth="1"/>
    <col min="4" max="4" width="50.85546875" customWidth="1"/>
    <col min="5" max="5" width="11.28515625" customWidth="1"/>
    <col min="6" max="6" width="23.42578125" customWidth="1"/>
    <col min="7" max="7" width="30.42578125" customWidth="1"/>
    <col min="8" max="8" width="12.42578125" bestFit="1" customWidth="1"/>
  </cols>
  <sheetData>
    <row r="1" spans="3:11" ht="18" customHeight="1" thickBot="1" x14ac:dyDescent="0.3">
      <c r="I1" s="7"/>
    </row>
    <row r="2" spans="3:11" ht="15.75" thickBot="1" x14ac:dyDescent="0.3">
      <c r="F2" s="25" t="s">
        <v>0</v>
      </c>
      <c r="I2" s="7"/>
    </row>
    <row r="3" spans="3:11" ht="28.5" customHeight="1" thickBot="1" x14ac:dyDescent="0.3">
      <c r="C3" s="26" t="s">
        <v>4</v>
      </c>
      <c r="D3" s="11" t="s">
        <v>13</v>
      </c>
      <c r="E3" s="31" t="s">
        <v>21</v>
      </c>
      <c r="F3" s="32" t="s">
        <v>22</v>
      </c>
      <c r="G3" s="14" t="s">
        <v>2</v>
      </c>
      <c r="H3" s="14" t="s">
        <v>5</v>
      </c>
    </row>
    <row r="4" spans="3:11" ht="19.5" customHeight="1" x14ac:dyDescent="0.25">
      <c r="C4" s="30"/>
      <c r="D4" s="33" t="s">
        <v>14</v>
      </c>
      <c r="E4" s="34" t="s">
        <v>12</v>
      </c>
      <c r="F4" s="35"/>
      <c r="G4" s="43">
        <f>E4*F4</f>
        <v>0</v>
      </c>
      <c r="H4" s="16">
        <v>21000</v>
      </c>
    </row>
    <row r="5" spans="3:11" ht="19.5" customHeight="1" thickBot="1" x14ac:dyDescent="0.3">
      <c r="C5" s="30"/>
      <c r="D5" s="37" t="s">
        <v>18</v>
      </c>
      <c r="E5" s="38" t="s">
        <v>3</v>
      </c>
      <c r="F5" s="39"/>
      <c r="G5" s="44">
        <f>E5*F5</f>
        <v>0</v>
      </c>
      <c r="H5" s="17"/>
    </row>
    <row r="6" spans="3:11" ht="38.25" customHeight="1" thickBot="1" x14ac:dyDescent="0.3">
      <c r="C6" s="27"/>
      <c r="D6" s="45" t="s">
        <v>16</v>
      </c>
      <c r="E6" s="46"/>
      <c r="F6" s="47"/>
      <c r="G6" s="13">
        <f>IF((SUM(G4:G5))&lt;=H4,(SUM(G4:G5)),"ERRORE l'importo offerto supera la base d'asta A")</f>
        <v>0</v>
      </c>
      <c r="H6" s="18"/>
    </row>
    <row r="7" spans="3:11" ht="28.5" customHeight="1" thickBot="1" x14ac:dyDescent="0.3">
      <c r="C7" s="26" t="s">
        <v>15</v>
      </c>
      <c r="D7" s="11" t="s">
        <v>13</v>
      </c>
      <c r="E7" s="31" t="s">
        <v>21</v>
      </c>
      <c r="F7" s="32" t="s">
        <v>22</v>
      </c>
      <c r="G7" s="14" t="s">
        <v>2</v>
      </c>
      <c r="H7" s="15" t="s">
        <v>6</v>
      </c>
    </row>
    <row r="8" spans="3:11" ht="19.5" customHeight="1" x14ac:dyDescent="0.25">
      <c r="C8" s="30"/>
      <c r="D8" s="33" t="s">
        <v>19</v>
      </c>
      <c r="E8" s="34" t="s">
        <v>11</v>
      </c>
      <c r="F8" s="35"/>
      <c r="G8" s="36">
        <f>E8*F8</f>
        <v>0</v>
      </c>
      <c r="H8" s="41">
        <v>7000</v>
      </c>
    </row>
    <row r="9" spans="3:11" ht="19.5" customHeight="1" thickBot="1" x14ac:dyDescent="0.3">
      <c r="C9" s="30"/>
      <c r="D9" s="37" t="s">
        <v>20</v>
      </c>
      <c r="E9" s="38" t="s">
        <v>11</v>
      </c>
      <c r="F9" s="39"/>
      <c r="G9" s="40">
        <f>E9*F9</f>
        <v>0</v>
      </c>
      <c r="H9" s="42"/>
    </row>
    <row r="10" spans="3:11" ht="38.25" customHeight="1" thickBot="1" x14ac:dyDescent="0.3">
      <c r="C10" s="27"/>
      <c r="D10" s="45" t="s">
        <v>17</v>
      </c>
      <c r="E10" s="46"/>
      <c r="F10" s="47"/>
      <c r="G10" s="13">
        <f>IF((SUM(G8:G9))&lt;=H8,(SUM(G8:G9)),"ERRORE l'importo offerto supera la base d'asta B")</f>
        <v>0</v>
      </c>
      <c r="H10" s="18"/>
    </row>
    <row r="11" spans="3:11" ht="57" customHeight="1" thickBot="1" x14ac:dyDescent="0.3">
      <c r="C11" s="45" t="s">
        <v>9</v>
      </c>
      <c r="D11" s="46"/>
      <c r="E11" s="46"/>
      <c r="F11" s="47"/>
      <c r="G11" s="12">
        <f>IF(AND(ISNUMBER(G6),ISNUMBER(G10)),(G6+G10),"ERRORE almeno uno degli importi offerti supera la relativa base d'asta")</f>
        <v>0</v>
      </c>
    </row>
    <row r="12" spans="3:11" ht="12.75" customHeight="1" thickBot="1" x14ac:dyDescent="0.3">
      <c r="F12" s="1"/>
      <c r="G12" s="4"/>
      <c r="I12" s="2"/>
      <c r="J12" s="2"/>
      <c r="K12" s="2"/>
    </row>
    <row r="13" spans="3:11" s="2" customFormat="1" ht="41.25" customHeight="1" thickBot="1" x14ac:dyDescent="0.3">
      <c r="C13" s="28" t="s">
        <v>7</v>
      </c>
      <c r="D13" s="29"/>
      <c r="E13" s="10" t="s">
        <v>1</v>
      </c>
      <c r="F13" s="21">
        <v>28000</v>
      </c>
      <c r="G13" s="22"/>
    </row>
    <row r="14" spans="3:11" s="2" customFormat="1" ht="15" customHeight="1" thickBot="1" x14ac:dyDescent="0.3">
      <c r="D14" s="3"/>
      <c r="E14" s="3"/>
      <c r="F14" s="6"/>
    </row>
    <row r="15" spans="3:11" s="2" customFormat="1" ht="66" customHeight="1" thickBot="1" x14ac:dyDescent="0.3">
      <c r="C15" s="28" t="s">
        <v>10</v>
      </c>
      <c r="D15" s="29"/>
      <c r="E15" s="10" t="s">
        <v>1</v>
      </c>
      <c r="F15" s="23" t="str">
        <f>IF(G11&gt;F13,"ATTENZIONE: L'offerta complessiva è superiore alla Base d'asta","OK")</f>
        <v>OK</v>
      </c>
      <c r="G15" s="24"/>
      <c r="I15"/>
      <c r="J15"/>
      <c r="K15"/>
    </row>
    <row r="16" spans="3:11" s="2" customFormat="1" ht="15" customHeight="1" thickBot="1" x14ac:dyDescent="0.3">
      <c r="D16" s="5"/>
      <c r="E16" s="5"/>
      <c r="F16" s="8"/>
      <c r="I16" s="9"/>
      <c r="J16" s="9"/>
      <c r="K16" s="9"/>
    </row>
    <row r="17" spans="3:7" ht="31.5" customHeight="1" thickBot="1" x14ac:dyDescent="0.3">
      <c r="C17" s="28" t="s">
        <v>8</v>
      </c>
      <c r="D17" s="29"/>
      <c r="E17" s="10" t="s">
        <v>1</v>
      </c>
      <c r="F17" s="19">
        <f>IF((G11&lt;=F13),G11,"ERRORE")</f>
        <v>0</v>
      </c>
      <c r="G17" s="20"/>
    </row>
  </sheetData>
  <sheetProtection password="CE28" sheet="1" objects="1" scenarios="1"/>
  <mergeCells count="13">
    <mergeCell ref="C3:C6"/>
    <mergeCell ref="C7:C10"/>
    <mergeCell ref="C11:F11"/>
    <mergeCell ref="C13:D13"/>
    <mergeCell ref="C15:D15"/>
    <mergeCell ref="H4:H6"/>
    <mergeCell ref="H8:H10"/>
    <mergeCell ref="F17:G17"/>
    <mergeCell ref="D6:F6"/>
    <mergeCell ref="D10:F10"/>
    <mergeCell ref="F13:G13"/>
    <mergeCell ref="F15:G15"/>
    <mergeCell ref="C17:D17"/>
  </mergeCells>
  <conditionalFormatting sqref="F17">
    <cfRule type="cellIs" dxfId="8" priority="10" operator="equal">
      <formula>$F$13</formula>
    </cfRule>
    <cfRule type="cellIs" dxfId="7" priority="11" operator="lessThan">
      <formula>$F$13</formula>
    </cfRule>
    <cfRule type="cellIs" dxfId="6" priority="13" operator="greaterThan">
      <formula>$F$13</formula>
    </cfRule>
  </conditionalFormatting>
  <conditionalFormatting sqref="G10">
    <cfRule type="cellIs" dxfId="5" priority="1" operator="greaterThan">
      <formula>$H$8</formula>
    </cfRule>
    <cfRule type="cellIs" dxfId="4" priority="3" operator="greaterThan">
      <formula>$H$8</formula>
    </cfRule>
    <cfRule type="cellIs" dxfId="3" priority="4" operator="greaterThanOrEqual">
      <formula>$H$8</formula>
    </cfRule>
  </conditionalFormatting>
  <conditionalFormatting sqref="G6">
    <cfRule type="cellIs" dxfId="2" priority="15" operator="greaterThan">
      <formula>$G$6</formula>
    </cfRule>
  </conditionalFormatting>
  <conditionalFormatting sqref="F17:G17">
    <cfRule type="cellIs" dxfId="1" priority="5" operator="greaterThan">
      <formula>$F$13</formula>
    </cfRule>
    <cfRule type="cellIs" dxfId="0" priority="6" operator="lessThanOrEqual">
      <formula>$F$13</formula>
    </cfRule>
  </conditionalFormatting>
  <dataValidations count="1">
    <dataValidation type="custom" operator="equal" allowBlank="1" showInputMessage="1" showErrorMessage="1" error="Non è possibile inserire più di due cifre decimali" sqref="F8:F9 F4:F5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2019-01-18T15:36:46Z</dcterms:modified>
</cp:coreProperties>
</file>