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5" windowWidth="19440" windowHeight="133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9" i="1" l="1"/>
  <c r="G10" i="1" l="1"/>
  <c r="G7" i="1" l="1"/>
  <c r="G11" i="1" s="1"/>
  <c r="F15" i="1" l="1"/>
  <c r="F17" i="1" l="1"/>
</calcChain>
</file>

<file path=xl/sharedStrings.xml><?xml version="1.0" encoding="utf-8"?>
<sst xmlns="http://schemas.openxmlformats.org/spreadsheetml/2006/main" count="24" uniqueCount="17">
  <si>
    <t>Celle da compilare</t>
  </si>
  <si>
    <t>→</t>
  </si>
  <si>
    <t>Descrizione</t>
  </si>
  <si>
    <t>Importo totale (€)</t>
  </si>
  <si>
    <t>1</t>
  </si>
  <si>
    <t>A</t>
  </si>
  <si>
    <t>B</t>
  </si>
  <si>
    <t>Base d'asta A</t>
  </si>
  <si>
    <t>Base d'asta B</t>
  </si>
  <si>
    <t>Prezzo totale a base d'asta al netto dell'IVA</t>
  </si>
  <si>
    <t>Prezzo totale offerto al netto dell'IVA</t>
  </si>
  <si>
    <t>Sistema di Verifica in caso di offerta superiore alla base d'asta</t>
  </si>
  <si>
    <t>n. anni</t>
  </si>
  <si>
    <t>Importo annuale (€)</t>
  </si>
  <si>
    <t>Sottoscrizione annuale al prodotto Recorded Future Analytics Package per 2 Utenti (no-API) di cui al paragrafo 2 del Capitolato tecnico</t>
  </si>
  <si>
    <t>Sottoscrizione annuale al prodotto VirusTotal per l’analisi dei malware e della loro visibilità agli Antivirus di cui al paragrafo 2 del Capitolato tecnico</t>
  </si>
  <si>
    <t>Prezzo Totale Offerto (A+B) al netto dell'IVA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</si>
</sst>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>
      <alignment vertical="center" wrapText="1"/>
    </xf>
    <xf numFmtId="0" fontId="16" fillId="2" borderId="9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17" fillId="0" borderId="12" xfId="0" applyNumberFormat="1" applyFont="1" applyBorder="1" applyAlignment="1" applyProtection="1">
      <alignment horizontal="center" vertical="center" wrapText="1"/>
    </xf>
    <xf numFmtId="164" fontId="2" fillId="4" borderId="13" xfId="0" applyNumberFormat="1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vertical="center" wrapText="1"/>
    </xf>
    <xf numFmtId="0" fontId="16" fillId="2" borderId="15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17" fillId="0" borderId="2" xfId="0" applyNumberFormat="1" applyFont="1" applyBorder="1" applyAlignment="1" applyProtection="1">
      <alignment horizontal="center" vertical="center" wrapText="1"/>
      <protection locked="0"/>
    </xf>
    <xf numFmtId="0" fontId="16" fillId="2" borderId="16" xfId="0" applyFont="1" applyFill="1" applyBorder="1" applyAlignment="1" applyProtection="1">
      <alignment horizontal="center" vertical="center" wrapText="1"/>
    </xf>
    <xf numFmtId="164" fontId="17" fillId="0" borderId="17" xfId="0" applyNumberFormat="1" applyFont="1" applyBorder="1" applyAlignment="1" applyProtection="1">
      <alignment horizontal="center" vertical="center" wrapText="1"/>
    </xf>
    <xf numFmtId="164" fontId="2" fillId="0" borderId="1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10" fillId="0" borderId="0" xfId="0" applyFont="1" applyFill="1" applyBorder="1" applyAlignment="1" applyProtection="1">
      <alignment horizontal="left"/>
    </xf>
    <xf numFmtId="49" fontId="15" fillId="0" borderId="10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164" fontId="17" fillId="0" borderId="18" xfId="0" applyNumberFormat="1" applyFont="1" applyBorder="1" applyAlignment="1" applyProtection="1">
      <alignment horizontal="center" vertical="center" wrapText="1"/>
    </xf>
    <xf numFmtId="164" fontId="17" fillId="0" borderId="7" xfId="0" applyNumberFormat="1" applyFont="1" applyFill="1" applyBorder="1" applyAlignment="1" applyProtection="1">
      <alignment vertical="center" wrapText="1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17"/>
  <sheetViews>
    <sheetView tabSelected="1" zoomScale="98" zoomScaleNormal="98" workbookViewId="0">
      <selection activeCell="P10" sqref="P10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29.85546875" customWidth="1"/>
    <col min="5" max="5" width="11.28515625" customWidth="1"/>
    <col min="6" max="6" width="23.42578125" customWidth="1"/>
    <col min="7" max="7" width="24.7109375" customWidth="1"/>
    <col min="8" max="8" width="13.28515625" customWidth="1"/>
    <col min="11" max="11" width="11.85546875" bestFit="1" customWidth="1"/>
  </cols>
  <sheetData>
    <row r="2" spans="3:11" ht="15.75" x14ac:dyDescent="0.25">
      <c r="D2" s="35"/>
      <c r="I2" s="1"/>
    </row>
    <row r="3" spans="3:11" ht="18" customHeight="1" thickBot="1" x14ac:dyDescent="0.3">
      <c r="I3" s="8"/>
    </row>
    <row r="4" spans="3:11" ht="15.75" thickBot="1" x14ac:dyDescent="0.3">
      <c r="F4" s="7" t="s">
        <v>0</v>
      </c>
      <c r="I4" s="8"/>
    </row>
    <row r="5" spans="3:11" ht="60.75" customHeight="1" x14ac:dyDescent="0.25">
      <c r="C5" s="16"/>
      <c r="D5" s="19" t="s">
        <v>2</v>
      </c>
      <c r="E5" s="19" t="s">
        <v>12</v>
      </c>
      <c r="F5" s="29" t="s">
        <v>13</v>
      </c>
      <c r="G5" s="31" t="s">
        <v>3</v>
      </c>
      <c r="H5" s="26" t="s">
        <v>7</v>
      </c>
    </row>
    <row r="6" spans="3:11" ht="60.75" customHeight="1" x14ac:dyDescent="0.25">
      <c r="C6" s="28" t="s">
        <v>5</v>
      </c>
      <c r="D6" s="13" t="s">
        <v>14</v>
      </c>
      <c r="E6" s="13" t="s">
        <v>4</v>
      </c>
      <c r="F6" s="30"/>
      <c r="G6" s="32">
        <f>E6*F6</f>
        <v>0</v>
      </c>
      <c r="H6" s="38">
        <v>140000</v>
      </c>
    </row>
    <row r="7" spans="3:11" ht="63" customHeight="1" thickBot="1" x14ac:dyDescent="0.3">
      <c r="C7" s="18"/>
      <c r="D7" s="48"/>
      <c r="E7" s="48"/>
      <c r="F7" s="49"/>
      <c r="G7" s="25">
        <f>IF((SUM(G6:G6))&lt;=H6,(SUM(G6:G6)),"ERRORE l'importo offerto supera la base d'asta A")</f>
        <v>0</v>
      </c>
      <c r="H7" s="27"/>
    </row>
    <row r="8" spans="3:11" ht="61.5" customHeight="1" thickBot="1" x14ac:dyDescent="0.3">
      <c r="C8" s="20"/>
      <c r="D8" s="19" t="s">
        <v>2</v>
      </c>
      <c r="E8" s="19" t="s">
        <v>12</v>
      </c>
      <c r="F8" s="14" t="s">
        <v>13</v>
      </c>
      <c r="G8" s="31" t="s">
        <v>3</v>
      </c>
      <c r="H8" s="26" t="s">
        <v>8</v>
      </c>
      <c r="K8" s="34"/>
    </row>
    <row r="9" spans="3:11" ht="61.5" customHeight="1" thickBot="1" x14ac:dyDescent="0.3">
      <c r="C9" s="17" t="s">
        <v>6</v>
      </c>
      <c r="D9" s="13" t="s">
        <v>15</v>
      </c>
      <c r="E9" s="36" t="s">
        <v>4</v>
      </c>
      <c r="F9" s="15"/>
      <c r="G9" s="24">
        <f>E9*F9</f>
        <v>0</v>
      </c>
      <c r="H9" s="37">
        <v>18500</v>
      </c>
    </row>
    <row r="10" spans="3:11" ht="74.25" customHeight="1" thickBot="1" x14ac:dyDescent="0.3">
      <c r="C10" s="17"/>
      <c r="D10" s="44"/>
      <c r="E10" s="44"/>
      <c r="F10" s="45"/>
      <c r="G10" s="25">
        <f>IF((SUM(G9:G9))&lt;=H9,(SUM(G9:G9)),"ERRORE l'importo offerto supera la base d'asta B")</f>
        <v>0</v>
      </c>
      <c r="H10" s="39"/>
    </row>
    <row r="11" spans="3:11" ht="69" customHeight="1" thickBot="1" x14ac:dyDescent="0.3">
      <c r="C11" s="21"/>
      <c r="D11" s="22" t="s">
        <v>16</v>
      </c>
      <c r="E11" s="22"/>
      <c r="F11" s="23"/>
      <c r="G11" s="33">
        <f>IF(AND(ISNUMBER(G7),ISNUMBER(G10)),(G7+G10),"ERRORE almeno uno degli importi offerti supera la relativa base d'asta")</f>
        <v>0</v>
      </c>
    </row>
    <row r="12" spans="3:11" ht="12.75" customHeight="1" thickBot="1" x14ac:dyDescent="0.3">
      <c r="F12" s="1"/>
      <c r="G12" s="4"/>
      <c r="I12" s="2"/>
      <c r="J12" s="2"/>
      <c r="K12" s="2"/>
    </row>
    <row r="13" spans="3:11" s="2" customFormat="1" ht="41.25" customHeight="1" thickBot="1" x14ac:dyDescent="0.3">
      <c r="D13" s="11" t="s">
        <v>9</v>
      </c>
      <c r="E13" s="12" t="s">
        <v>1</v>
      </c>
      <c r="F13" s="40">
        <v>158500</v>
      </c>
      <c r="G13" s="41"/>
    </row>
    <row r="14" spans="3:11" s="2" customFormat="1" ht="15" customHeight="1" thickBot="1" x14ac:dyDescent="0.3">
      <c r="D14" s="3"/>
      <c r="E14" s="3"/>
      <c r="F14" s="6"/>
    </row>
    <row r="15" spans="3:11" s="2" customFormat="1" ht="66" customHeight="1" thickBot="1" x14ac:dyDescent="0.3">
      <c r="D15" s="11" t="s">
        <v>11</v>
      </c>
      <c r="E15" s="12" t="s">
        <v>1</v>
      </c>
      <c r="F15" s="42" t="str">
        <f>IF(G11&gt;F13,"ATTENZIONE: L'offerta complessiva è superiore alla Base d'asta","OK")</f>
        <v>OK</v>
      </c>
      <c r="G15" s="43"/>
      <c r="I15"/>
      <c r="J15"/>
      <c r="K15"/>
    </row>
    <row r="16" spans="3:11" s="2" customFormat="1" ht="15" customHeight="1" thickBot="1" x14ac:dyDescent="0.3">
      <c r="D16" s="5"/>
      <c r="E16" s="5"/>
      <c r="F16" s="9"/>
      <c r="I16" s="10"/>
      <c r="J16" s="10"/>
      <c r="K16" s="10"/>
    </row>
    <row r="17" spans="4:7" ht="31.5" customHeight="1" thickBot="1" x14ac:dyDescent="0.3">
      <c r="D17" s="11" t="s">
        <v>10</v>
      </c>
      <c r="E17" s="12" t="s">
        <v>1</v>
      </c>
      <c r="F17" s="46">
        <f>IF((G11&lt;=F13),G11,"ERRORE")</f>
        <v>0</v>
      </c>
      <c r="G17" s="47"/>
    </row>
  </sheetData>
  <sheetProtection password="EA52" sheet="1" objects="1" scenarios="1"/>
  <mergeCells count="5">
    <mergeCell ref="F13:G13"/>
    <mergeCell ref="F15:G15"/>
    <mergeCell ref="D10:F10"/>
    <mergeCell ref="F17:G17"/>
    <mergeCell ref="D7:F7"/>
  </mergeCells>
  <conditionalFormatting sqref="F17">
    <cfRule type="cellIs" dxfId="8" priority="16" operator="equal">
      <formula>$F$13</formula>
    </cfRule>
    <cfRule type="cellIs" dxfId="7" priority="17" operator="lessThan">
      <formula>$F$13</formula>
    </cfRule>
    <cfRule type="cellIs" dxfId="6" priority="19" operator="greaterThan">
      <formula>$F$13</formula>
    </cfRule>
  </conditionalFormatting>
  <conditionalFormatting sqref="G7">
    <cfRule type="cellIs" dxfId="5" priority="21" operator="greaterThan">
      <formula>$G$7</formula>
    </cfRule>
  </conditionalFormatting>
  <conditionalFormatting sqref="F17:G17">
    <cfRule type="cellIs" dxfId="4" priority="11" operator="greaterThan">
      <formula>$F$13</formula>
    </cfRule>
    <cfRule type="cellIs" dxfId="3" priority="12" operator="lessThanOrEqual">
      <formula>$F$13</formula>
    </cfRule>
  </conditionalFormatting>
  <conditionalFormatting sqref="G10">
    <cfRule type="cellIs" dxfId="2" priority="25" operator="greaterThan">
      <formula>#REF!</formula>
    </cfRule>
    <cfRule type="cellIs" dxfId="1" priority="26" operator="greaterThan">
      <formula>#REF!</formula>
    </cfRule>
    <cfRule type="cellIs" dxfId="0" priority="27" operator="greaterThanOrEqual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9 F6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2018-03-15T09:07:19Z</dcterms:modified>
</cp:coreProperties>
</file>