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13_ncr:1_{C089B0F4-17E0-417F-803F-0E6B20511F64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3" l="1"/>
  <c r="F7" i="13"/>
  <c r="F9" i="13" s="1"/>
  <c r="F6" i="13"/>
  <c r="F15" i="13"/>
  <c r="F13" i="13" l="1"/>
  <c r="F11" i="13"/>
  <c r="E19" i="13" l="1"/>
</calcChain>
</file>

<file path=xl/sharedStrings.xml><?xml version="1.0" encoding="utf-8"?>
<sst xmlns="http://schemas.openxmlformats.org/spreadsheetml/2006/main" count="22" uniqueCount="20">
  <si>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</si>
  <si>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</si>
  <si>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</si>
  <si>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</si>
  <si>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</si>
  <si>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</si>
  <si>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</si>
  <si>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</si>
  <si>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</si>
  <si>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</si>
  <si>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Iniziativa Sogei 051/2025</t>
  </si>
  <si>
    <t>Riferimento Capitolato Tecnico</t>
  </si>
  <si>
    <t>Paragrafo 2</t>
  </si>
  <si>
    <t>Defibrillatori Automatici Esterni comprensivi di installazione e collaudo</t>
  </si>
  <si>
    <t>Servizio di manutenzione straordinaria pari al 5% della base d'asta</t>
  </si>
  <si>
    <t>Servizio di manutenzione per la durata di 36 mesi (inserire valore annuale nella Cella E5)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</si>
  <si>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>Euro 179,79</t>
    </r>
  </si>
  <si>
    <r>
      <rPr>
        <sz val="12"/>
        <color rgb="FFFF0000"/>
        <rFont val="Arial"/>
        <family val="2"/>
      </rPr>
      <t xml:space="preserve">L'operatore economico </t>
    </r>
    <r>
      <rPr>
        <b/>
        <sz val="12"/>
        <color rgb="FFFF0000"/>
        <rFont val="Arial"/>
        <family val="2"/>
      </rPr>
      <t>dichiara</t>
    </r>
    <r>
      <rPr>
        <sz val="12"/>
        <color rgb="FFFF0000"/>
        <rFont val="Arial"/>
        <family val="2"/>
      </rPr>
      <t xml:space="preserve"> il proprio impegno all'applicazione della clausola sociale per le pari opportunità generazionali e di genere, di cui al par.5 della Richiesta di offerta</t>
    </r>
  </si>
  <si>
    <r>
      <t>Impegno in relazione all’applicazione della clausola sociale per le pari opportunità generazionali e di genere</t>
    </r>
    <r>
      <rPr>
        <sz val="12"/>
        <color rgb="FFFF0000"/>
        <rFont val="Arial"/>
        <family val="2"/>
      </rPr>
      <t>, come disciplinato nella  Richiesta di offerta</t>
    </r>
  </si>
  <si>
    <t>RdA 52240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</si>
</sst>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164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13" xfId="0" applyNumberFormat="1" applyFont="1" applyFill="1" applyBorder="1" applyAlignment="1" applyProtection="1">
      <alignment horizontal="center" vertical="center"/>
      <protection locked="0"/>
    </xf>
    <xf numFmtId="164" fontId="1" fillId="0" borderId="14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3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9" fontId="2" fillId="4" borderId="17" xfId="0" applyNumberFormat="1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16" fillId="0" borderId="19" xfId="1" applyFont="1" applyBorder="1" applyAlignment="1">
      <alignment horizontal="left" vertical="center" wrapText="1"/>
    </xf>
    <xf numFmtId="0" fontId="18" fillId="0" borderId="19" xfId="1" applyFont="1" applyBorder="1" applyAlignment="1">
      <alignment horizontal="left" vertical="center" wrapText="1"/>
    </xf>
    <xf numFmtId="0" fontId="17" fillId="7" borderId="19" xfId="1" applyFont="1" applyFill="1" applyBorder="1" applyAlignment="1">
      <alignment horizontal="left" vertical="center" wrapText="1"/>
    </xf>
    <xf numFmtId="0" fontId="19" fillId="7" borderId="19" xfId="1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topLeftCell="A3" zoomScale="86" zoomScaleNormal="86" workbookViewId="0">
      <pane ySplit="3" topLeftCell="A16" activePane="bottomLeft" state="frozen"/>
      <selection activeCell="A3" sqref="A3"/>
      <selection pane="bottomLeft" activeCell="I8" sqref="I8"/>
    </sheetView>
  </sheetViews>
  <sheetFormatPr defaultColWidth="8.796875" defaultRowHeight="14.4" x14ac:dyDescent="0.3"/>
  <cols>
    <col min="1" max="1" width="6.19921875" customWidth="1"/>
    <col min="2" max="2" width="14" customWidth="1"/>
    <col min="3" max="3" width="54.296875" customWidth="1"/>
    <col min="4" max="4" width="10.5" customWidth="1"/>
    <col min="5" max="5" width="18.5" customWidth="1"/>
    <col min="6" max="6" width="35.296875" customWidth="1"/>
    <col min="7" max="7" width="22.69921875" customWidth="1"/>
  </cols>
  <sheetData>
    <row r="1" spans="2:8" ht="70.099999999999994" customHeight="1" thickBot="1" x14ac:dyDescent="0.35">
      <c r="B1" s="31" t="s">
        <v>10</v>
      </c>
      <c r="C1" s="31"/>
      <c r="D1" s="31"/>
      <c r="E1" s="31"/>
      <c r="F1" s="31"/>
      <c r="G1" s="24"/>
    </row>
    <row r="2" spans="2:8" ht="46.55" customHeight="1" x14ac:dyDescent="0.3">
      <c r="B2" s="14"/>
      <c r="C2" s="14"/>
      <c r="D2" s="14"/>
      <c r="E2" s="25" t="s">
        <v>0</v>
      </c>
      <c r="F2" s="14"/>
      <c r="G2" s="9"/>
    </row>
    <row r="3" spans="2:8" ht="21.05" customHeight="1" x14ac:dyDescent="0.3">
      <c r="B3" s="14"/>
      <c r="C3" s="14"/>
      <c r="D3" s="14"/>
      <c r="E3" s="4"/>
      <c r="F3" s="14"/>
      <c r="G3" s="9"/>
    </row>
    <row r="4" spans="2:8" ht="21.05" customHeight="1" thickBot="1" x14ac:dyDescent="0.35">
      <c r="B4" s="53" t="s">
        <v>19</v>
      </c>
      <c r="C4" s="53"/>
      <c r="D4" s="14"/>
      <c r="E4" s="4"/>
      <c r="F4" s="14"/>
      <c r="G4" s="9"/>
    </row>
    <row r="5" spans="2:8" ht="62.2" customHeight="1" thickBot="1" x14ac:dyDescent="0.35">
      <c r="B5" s="17" t="s">
        <v>11</v>
      </c>
      <c r="C5" s="18" t="s">
        <v>1</v>
      </c>
      <c r="D5" s="19" t="s">
        <v>5</v>
      </c>
      <c r="E5" s="26" t="s">
        <v>6</v>
      </c>
      <c r="F5" s="18" t="s">
        <v>7</v>
      </c>
      <c r="G5" s="9"/>
    </row>
    <row r="6" spans="2:8" ht="64" customHeight="1" thickBot="1" x14ac:dyDescent="0.35">
      <c r="B6" s="23" t="s">
        <v>12</v>
      </c>
      <c r="C6" s="13" t="s">
        <v>13</v>
      </c>
      <c r="D6" s="5">
        <v>4</v>
      </c>
      <c r="E6" s="20"/>
      <c r="F6" s="6">
        <f>D6*E6</f>
        <v>0</v>
      </c>
      <c r="H6" s="4"/>
    </row>
    <row r="7" spans="2:8" ht="64" customHeight="1" thickBot="1" x14ac:dyDescent="0.35">
      <c r="B7" s="23" t="s">
        <v>12</v>
      </c>
      <c r="C7" s="13" t="s">
        <v>15</v>
      </c>
      <c r="D7" s="7">
        <v>3</v>
      </c>
      <c r="E7" s="20"/>
      <c r="F7" s="8">
        <f>D7*E7</f>
        <v>0</v>
      </c>
      <c r="H7" s="4"/>
    </row>
    <row r="8" spans="2:8" ht="75.05" customHeight="1" thickBot="1" x14ac:dyDescent="0.35">
      <c r="B8" s="23" t="s">
        <v>12</v>
      </c>
      <c r="C8" s="13" t="s">
        <v>14</v>
      </c>
      <c r="D8" s="47">
        <v>0.05</v>
      </c>
      <c r="E8" s="48"/>
      <c r="F8" s="8">
        <f>(E17*5)/100</f>
        <v>700</v>
      </c>
      <c r="G8" s="9"/>
    </row>
    <row r="9" spans="2:8" ht="80.2" customHeight="1" thickBot="1" x14ac:dyDescent="0.35">
      <c r="B9" s="32" t="s">
        <v>3</v>
      </c>
      <c r="C9" s="33"/>
      <c r="D9" s="33"/>
      <c r="E9" s="34"/>
      <c r="F9" s="16" t="str">
        <f>IF(COUNTBLANK(E6:E7)=0,IF((SUM(F6:F8))&lt;=E17,(SUM(F6:F8)),"ERRORE l'importo offerto supera la base d'asta"),"Inserire importi unitari")</f>
        <v>Inserire importi unitari</v>
      </c>
    </row>
    <row r="10" spans="2:8" ht="14.15" customHeight="1" thickBot="1" x14ac:dyDescent="0.35">
      <c r="B10" s="40"/>
      <c r="C10" s="41"/>
      <c r="D10" s="41"/>
      <c r="E10" s="41"/>
      <c r="F10" s="42"/>
    </row>
    <row r="11" spans="2:8" ht="54" customHeight="1" thickBot="1" x14ac:dyDescent="0.35">
      <c r="B11" s="28" t="s">
        <v>16</v>
      </c>
      <c r="C11" s="29"/>
      <c r="D11" s="30"/>
      <c r="E11" s="21"/>
      <c r="F11" s="22" t="str">
        <f>IF(E11="","Inserire importo costi monodopera",E11)</f>
        <v>Inserire importo costi monodopera</v>
      </c>
    </row>
    <row r="12" spans="2:8" ht="29.25" customHeight="1" thickBot="1" x14ac:dyDescent="0.4">
      <c r="B12" s="10"/>
      <c r="C12" s="10"/>
      <c r="D12" s="10"/>
      <c r="E12" s="11"/>
      <c r="F12" s="12"/>
    </row>
    <row r="13" spans="2:8" ht="62.6" customHeight="1" thickBot="1" x14ac:dyDescent="0.35">
      <c r="B13" s="28" t="s">
        <v>8</v>
      </c>
      <c r="C13" s="29"/>
      <c r="D13" s="30"/>
      <c r="E13" s="21"/>
      <c r="F13" s="22" t="str">
        <f>IF(E13="","Inserire importo oneri aziendali",E13)</f>
        <v>Inserire importo oneri aziendali</v>
      </c>
    </row>
    <row r="14" spans="2:8" ht="29.25" customHeight="1" thickBot="1" x14ac:dyDescent="0.4">
      <c r="B14" s="10"/>
      <c r="C14" s="10"/>
      <c r="D14" s="10"/>
      <c r="E14" s="11"/>
      <c r="F14" s="12"/>
    </row>
    <row r="15" spans="2:8" ht="62.6" customHeight="1" thickBot="1" x14ac:dyDescent="0.35">
      <c r="B15" s="28" t="s">
        <v>9</v>
      </c>
      <c r="C15" s="29"/>
      <c r="D15" s="30"/>
      <c r="E15" s="21"/>
      <c r="F15" s="27" t="str">
        <f>IF(E15="","Inserire CCNL applicato e relativo codice",E15)</f>
        <v>Inserire CCNL applicato e relativo codice</v>
      </c>
    </row>
    <row r="16" spans="2:8" ht="104.55" customHeight="1" thickBot="1" x14ac:dyDescent="0.35">
      <c r="B16" s="49" t="s">
        <v>18</v>
      </c>
      <c r="C16" s="50"/>
      <c r="D16" s="50"/>
      <c r="E16" s="51" t="s">
        <v>17</v>
      </c>
      <c r="F16" s="52"/>
    </row>
    <row r="17" spans="2:6" s="1" customFormat="1" ht="49.05" customHeight="1" thickBot="1" x14ac:dyDescent="0.45">
      <c r="B17" s="43" t="s">
        <v>2</v>
      </c>
      <c r="C17" s="44"/>
      <c r="D17" s="15"/>
      <c r="E17" s="35">
        <v>14000</v>
      </c>
      <c r="F17" s="36"/>
    </row>
    <row r="18" spans="2:6" s="1" customFormat="1" ht="14.95" thickBot="1" x14ac:dyDescent="0.35">
      <c r="C18" s="2"/>
      <c r="E18" s="3"/>
    </row>
    <row r="19" spans="2:6" ht="57.05" customHeight="1" thickBot="1" x14ac:dyDescent="0.35">
      <c r="B19" s="45" t="s">
        <v>4</v>
      </c>
      <c r="C19" s="46"/>
      <c r="E19" s="37" t="str">
        <f>IF(F9="Inserire importi unitari","Inserire tutti gli importi",IF(F11="Inserire importo costi monodopera","Inserire i costi della manodopera",IF(F13="Inserire importo oneri aziendali","Inserire gli oneri aziendali",IF(F15="Inserire CCNL applicato e relativo codice"," Inserire il CCNL applicato e il relativo codice",IF((F9&lt;=E17),F9,"ERRORE l'importo offerto supera la base d'asta")))))</f>
        <v>Inserire tutti gli importi</v>
      </c>
      <c r="F19" s="38"/>
    </row>
    <row r="20" spans="2:6" ht="48.6" customHeight="1" x14ac:dyDescent="0.3"/>
    <row r="21" spans="2:6" ht="38.25" customHeight="1" x14ac:dyDescent="0.3">
      <c r="C21" s="39"/>
      <c r="D21" s="39"/>
      <c r="E21" s="39"/>
      <c r="F21" s="39"/>
    </row>
    <row r="22" spans="2:6" ht="48.6" customHeight="1" x14ac:dyDescent="0.3"/>
    <row r="23" spans="2:6" ht="48.6" customHeight="1" x14ac:dyDescent="0.3"/>
  </sheetData>
  <sheetProtection algorithmName="SHA-512" hashValue="nlV6Mt2TJla2OZPPozaGrOFlbquDaW7yBKP80MyEgee395TlapirDLgTfR043FJztN+66lbQiIJT6xwuAwVNhg==" saltValue="cAVySaAuxP5RYpsU/TzgIQ==" spinCount="100000" sheet="1" objects="1" scenarios="1"/>
  <protectedRanges>
    <protectedRange sqref="E6:E8" name="Intervallo1"/>
  </protectedRanges>
  <mergeCells count="15">
    <mergeCell ref="E19:F19"/>
    <mergeCell ref="C21:F21"/>
    <mergeCell ref="B10:F10"/>
    <mergeCell ref="B17:C17"/>
    <mergeCell ref="B19:C19"/>
    <mergeCell ref="B16:D16"/>
    <mergeCell ref="E16:F16"/>
    <mergeCell ref="B11:D11"/>
    <mergeCell ref="B13:D13"/>
    <mergeCell ref="B15:D15"/>
    <mergeCell ref="B1:F1"/>
    <mergeCell ref="B9:E9"/>
    <mergeCell ref="E17:F17"/>
    <mergeCell ref="D8:E8"/>
    <mergeCell ref="B4:C4"/>
  </mergeCells>
  <phoneticPr fontId="15" type="noConversion"/>
  <conditionalFormatting sqref="E19">
    <cfRule type="cellIs" dxfId="5" priority="3" operator="equal">
      <formula>$E$17</formula>
    </cfRule>
    <cfRule type="cellIs" dxfId="4" priority="4" operator="lessThan">
      <formula>$E$17</formula>
    </cfRule>
    <cfRule type="cellIs" dxfId="3" priority="5" operator="greaterThan">
      <formula>$E$17</formula>
    </cfRule>
  </conditionalFormatting>
  <conditionalFormatting sqref="E19:F19">
    <cfRule type="cellIs" dxfId="2" priority="1" operator="greaterThan">
      <formula>$E$17</formula>
    </cfRule>
    <cfRule type="cellIs" dxfId="1" priority="2" operator="lessThanOrEqual">
      <formula>$E$17</formula>
    </cfRule>
  </conditionalFormatting>
  <conditionalFormatting sqref="F9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6:E7" xr:uid="{00000000-0002-0000-0000-000000000000}">
      <formula1>AND((LEN(E6)-LEN(INT(E6)))&lt;=3,E6&lt;&gt;0)</formula1>
    </dataValidation>
    <dataValidation type="custom" operator="greaterThan" allowBlank="1" showInputMessage="1" showErrorMessage="1" error="L'importo deve essere maggiore di zero e sono ammesse solo 2 cifre decimali" sqref="E11:E12 E14" xr:uid="{00000000-0002-0000-0000-000001000000}">
      <formula1>AND((LEN(E11)-LEN(INT(E11)))&lt;=3,E11&gt;0)</formula1>
    </dataValidation>
    <dataValidation type="custom" operator="greaterThan" allowBlank="1" showInputMessage="1" showErrorMessage="1" error="L'importo deve essere intero e maggiore di zero" sqref="E13" xr:uid="{00000000-0002-0000-0000-000002000000}">
      <formula1>AND((LEN(E13)-LEN(INT(E13)))&lt;=3,E13&gt;0)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2025-05-23T13:30:05Z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2025-03-28T09:19:23Z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40af4746-282b-44ca-a821-4385615329f4</vt:lpwstr>
  </property>
  <property fmtid="{D5CDD505-2E9C-101B-9397-08002B2CF9AE}" pid="10" name="MSIP_Label_3786ba02-99ae-4f4f-9558-30470b81ac0e_ContentBits">
    <vt:lpwstr>1</vt:lpwstr>
  </property>
</Properties>
</file>