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autoCompressPictures="0" defaultThemeVersion="124226"/>
  <xr:revisionPtr revIDLastSave="0" documentId="13_ncr:1_{2E903ED7-A8D9-4148-BB9C-58C1EF95C10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ttaglio Tecnico Economico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4" l="1"/>
  <c r="H8" i="4" s="1"/>
  <c r="G7" i="4"/>
  <c r="H7" i="4" s="1"/>
  <c r="G6" i="4"/>
  <c r="H6" i="4" s="1"/>
  <c r="G9" i="4" l="1"/>
</calcChain>
</file>

<file path=xl/sharedStrings.xml><?xml version="1.0" encoding="utf-8"?>
<sst xmlns="http://schemas.openxmlformats.org/spreadsheetml/2006/main" count="13" uniqueCount="13">
  <si>
    <t>Celle da compilare</t>
  </si>
  <si>
    <t>Quantità</t>
  </si>
  <si>
    <t>Descrizione</t>
  </si>
  <si>
    <t>Importo totale (€)</t>
  </si>
  <si>
    <t>Importo offerto (€)</t>
  </si>
  <si>
    <t>Fee sul volume complessivo effettivamente transato di beni e servizi* (a consumo)</t>
  </si>
  <si>
    <t>* NOTA BENE: Ai soli fini dell'aggiudicazione viene considerato il valore massimo stimato del volume complessivo transato di beni e servizi pari a 3.257.000,00 €</t>
  </si>
  <si>
    <r>
      <t xml:space="preserve">Canone </t>
    </r>
    <r>
      <rPr>
        <b/>
        <sz val="10"/>
        <color theme="1"/>
        <rFont val="Arial"/>
        <family val="2"/>
      </rPr>
      <t>TRIMESTRALE</t>
    </r>
    <r>
      <rPr>
        <sz val="10"/>
        <color theme="1"/>
        <rFont val="Arial"/>
        <family val="2"/>
      </rPr>
      <t xml:space="preserve"> di utilizzo del Portale
(</t>
    </r>
    <r>
      <rPr>
        <i/>
        <sz val="10"/>
        <color theme="1"/>
        <rFont val="Arial"/>
        <family val="2"/>
      </rPr>
      <t>comprensivo della definizione e dell’erogazione del Piano di welfare, del supporto ai beneficiari, del monitoraggio, della reportistica e del versamento dei documenti in conservazione</t>
    </r>
    <r>
      <rPr>
        <sz val="10"/>
        <color theme="1"/>
        <rFont val="Arial"/>
        <family val="2"/>
      </rPr>
      <t>)</t>
    </r>
  </si>
  <si>
    <t>Setup del Portale, progettazione del piano di welfare aziendale e integrazione con il middleware di conservazione (a corpo)</t>
  </si>
  <si>
    <t>Controllo importo unitario</t>
  </si>
  <si>
    <t>C - 52364 - Servizio di gestione welfare per Consip tramite Portale Web</t>
  </si>
  <si>
    <t>IMPORTO MASSIMO DEL CONTRATTO AL NETTO DELL'IVA</t>
  </si>
  <si>
    <r>
      <t>PREZZO TOTALE OFFERTO AL NETTO DELL'IVA (</t>
    </r>
    <r>
      <rPr>
        <b/>
        <i/>
        <sz val="12"/>
        <color theme="1"/>
        <rFont val="Arial"/>
        <family val="2"/>
      </rPr>
      <t>valido ai soli fini dell'aggiudicazione</t>
    </r>
    <r>
      <rPr>
        <b/>
        <sz val="12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</si>
</sst>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u/>
      <sz val="14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b/>
      <i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52">
    <xf numFmtId="0" fontId="0" fillId="0" borderId="0" xfId="0"/>
    <xf numFmtId="164" fontId="2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/>
    <xf numFmtId="49" fontId="7" fillId="0" borderId="0" xfId="0" applyNumberFormat="1" applyFont="1"/>
    <xf numFmtId="165" fontId="7" fillId="0" borderId="0" xfId="0" applyNumberFormat="1" applyFont="1"/>
    <xf numFmtId="0" fontId="1" fillId="0" borderId="0" xfId="0" applyFont="1"/>
    <xf numFmtId="0" fontId="3" fillId="0" borderId="0" xfId="1" applyAlignment="1">
      <alignment horizontal="right" vertical="center"/>
    </xf>
    <xf numFmtId="164" fontId="3" fillId="0" borderId="0" xfId="1" applyNumberFormat="1" applyAlignment="1">
      <alignment horizontal="center" vertical="center"/>
    </xf>
    <xf numFmtId="0" fontId="8" fillId="0" borderId="0" xfId="0" applyFont="1"/>
    <xf numFmtId="0" fontId="6" fillId="0" borderId="0" xfId="0" applyFont="1" applyAlignment="1">
      <alignment horizontal="center" vertical="center"/>
    </xf>
    <xf numFmtId="164" fontId="1" fillId="4" borderId="0" xfId="0" applyNumberFormat="1" applyFont="1" applyFill="1" applyAlignment="1">
      <alignment horizontal="center" vertical="center" wrapText="1"/>
    </xf>
    <xf numFmtId="0" fontId="2" fillId="0" borderId="0" xfId="0" applyFont="1"/>
    <xf numFmtId="49" fontId="3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 applyProtection="1">
      <alignment horizontal="center" vertical="center" wrapText="1"/>
      <protection locked="0"/>
    </xf>
    <xf numFmtId="164" fontId="2" fillId="0" borderId="7" xfId="0" applyNumberFormat="1" applyFont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 applyProtection="1">
      <alignment horizontal="center" vertical="center" wrapText="1"/>
      <protection locked="0"/>
    </xf>
    <xf numFmtId="164" fontId="2" fillId="0" borderId="5" xfId="0" applyNumberFormat="1" applyFont="1" applyBorder="1" applyAlignment="1">
      <alignment horizontal="center" vertical="center" wrapText="1"/>
    </xf>
    <xf numFmtId="0" fontId="9" fillId="0" borderId="0" xfId="0" applyFont="1"/>
    <xf numFmtId="0" fontId="10" fillId="0" borderId="2" xfId="0" applyFont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164" fontId="10" fillId="4" borderId="10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10" fontId="2" fillId="0" borderId="11" xfId="0" applyNumberFormat="1" applyFont="1" applyBorder="1" applyAlignment="1" applyProtection="1">
      <alignment horizontal="center" vertical="center" wrapText="1"/>
      <protection locked="0"/>
    </xf>
    <xf numFmtId="164" fontId="2" fillId="0" borderId="12" xfId="0" applyNumberFormat="1" applyFont="1" applyBorder="1" applyAlignment="1">
      <alignment horizontal="center" vertical="center" wrapText="1"/>
    </xf>
    <xf numFmtId="0" fontId="6" fillId="0" borderId="0" xfId="0" applyFont="1" applyAlignment="1" applyProtection="1">
      <alignment vertical="center" wrapText="1"/>
      <protection hidden="1"/>
    </xf>
    <xf numFmtId="0" fontId="15" fillId="0" borderId="0" xfId="0" applyFont="1" applyProtection="1">
      <protection hidden="1"/>
    </xf>
    <xf numFmtId="0" fontId="1" fillId="2" borderId="3" xfId="0" applyFont="1" applyFill="1" applyBorder="1" applyAlignment="1" applyProtection="1">
      <alignment horizontal="center" vertical="center" wrapText="1"/>
      <protection hidden="1"/>
    </xf>
    <xf numFmtId="0" fontId="13" fillId="0" borderId="20" xfId="0" applyFont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14" fillId="0" borderId="0" xfId="0" applyFont="1" applyProtection="1">
      <protection hidden="1"/>
    </xf>
    <xf numFmtId="164" fontId="0" fillId="0" borderId="0" xfId="0" applyNumberFormat="1" applyProtection="1">
      <protection hidden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left" vertical="center" wrapText="1"/>
    </xf>
    <xf numFmtId="49" fontId="3" fillId="4" borderId="16" xfId="0" applyNumberFormat="1" applyFont="1" applyFill="1" applyBorder="1" applyAlignment="1">
      <alignment horizontal="left" vertical="center" wrapText="1"/>
    </xf>
    <xf numFmtId="49" fontId="2" fillId="4" borderId="17" xfId="0" applyNumberFormat="1" applyFont="1" applyFill="1" applyBorder="1" applyAlignment="1">
      <alignment horizontal="left" vertical="center" wrapText="1"/>
    </xf>
    <xf numFmtId="49" fontId="3" fillId="4" borderId="14" xfId="0" applyNumberFormat="1" applyFont="1" applyFill="1" applyBorder="1" applyAlignment="1">
      <alignment horizontal="left" vertical="center" wrapText="1"/>
    </xf>
    <xf numFmtId="49" fontId="2" fillId="4" borderId="18" xfId="0" applyNumberFormat="1" applyFont="1" applyFill="1" applyBorder="1" applyAlignment="1">
      <alignment horizontal="left" vertical="center" wrapText="1"/>
    </xf>
    <xf numFmtId="49" fontId="2" fillId="4" borderId="19" xfId="0" applyNumberFormat="1" applyFont="1" applyFill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4" fillId="0" borderId="1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3">
    <dxf>
      <font>
        <b/>
        <i val="0"/>
        <strike val="0"/>
        <color auto="1"/>
      </font>
      <fill>
        <patternFill patternType="none">
          <bgColor auto="1"/>
        </patternFill>
      </fill>
    </dxf>
    <dxf>
      <font>
        <b/>
        <i val="0"/>
        <strike val="0"/>
      </font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900E7-818E-4F77-A6F5-C74171AAB21F}">
  <dimension ref="C1:I33"/>
  <sheetViews>
    <sheetView tabSelected="1" topLeftCell="C7" zoomScale="85" zoomScaleNormal="85" workbookViewId="0">
      <selection activeCell="L7" sqref="L7"/>
    </sheetView>
  </sheetViews>
  <sheetFormatPr defaultColWidth="8.81640625" defaultRowHeight="14.5" x14ac:dyDescent="0.35"/>
  <cols>
    <col min="1" max="1" width="2.26953125" style="3" customWidth="1"/>
    <col min="2" max="2" width="2.36328125" style="3" customWidth="1"/>
    <col min="3" max="3" width="39.26953125" style="3" customWidth="1"/>
    <col min="4" max="4" width="31.1796875" style="3" customWidth="1"/>
    <col min="5" max="5" width="18" style="3" customWidth="1"/>
    <col min="6" max="6" width="28.81640625" style="3" customWidth="1"/>
    <col min="7" max="7" width="24.7265625" style="3" customWidth="1"/>
    <col min="8" max="8" width="10.90625" style="32" hidden="1" customWidth="1"/>
    <col min="9" max="9" width="11.6328125" style="3" bestFit="1" customWidth="1"/>
    <col min="10" max="10" width="11.54296875" style="3" bestFit="1" customWidth="1"/>
    <col min="11" max="16384" width="8.81640625" style="3"/>
  </cols>
  <sheetData>
    <row r="1" spans="3:9" ht="18" x14ac:dyDescent="0.3">
      <c r="H1" s="28"/>
    </row>
    <row r="2" spans="3:9" s="2" customFormat="1" ht="44" customHeight="1" x14ac:dyDescent="0.35">
      <c r="C2" s="35" t="s">
        <v>10</v>
      </c>
      <c r="D2" s="35"/>
      <c r="E2" s="36"/>
      <c r="F2" s="36"/>
      <c r="G2" s="36"/>
      <c r="H2" s="28"/>
    </row>
    <row r="3" spans="3:9" ht="18" customHeight="1" thickBot="1" x14ac:dyDescent="0.35">
      <c r="C3" s="12"/>
      <c r="D3" s="12"/>
      <c r="E3" s="12"/>
      <c r="F3" s="12"/>
      <c r="G3" s="12"/>
      <c r="H3" s="28"/>
    </row>
    <row r="4" spans="3:9" ht="16" thickBot="1" x14ac:dyDescent="0.4">
      <c r="C4" s="19"/>
      <c r="D4" s="19"/>
      <c r="E4" s="19"/>
      <c r="F4" s="20" t="s">
        <v>0</v>
      </c>
      <c r="G4" s="19"/>
      <c r="H4" s="29"/>
    </row>
    <row r="5" spans="3:9" ht="60.75" customHeight="1" thickBot="1" x14ac:dyDescent="0.35">
      <c r="C5" s="37" t="s">
        <v>2</v>
      </c>
      <c r="D5" s="38"/>
      <c r="E5" s="21" t="s">
        <v>1</v>
      </c>
      <c r="F5" s="22" t="s">
        <v>4</v>
      </c>
      <c r="G5" s="23" t="s">
        <v>3</v>
      </c>
      <c r="H5" s="30" t="s">
        <v>9</v>
      </c>
    </row>
    <row r="6" spans="3:9" ht="61.5" customHeight="1" x14ac:dyDescent="0.3">
      <c r="C6" s="39" t="s">
        <v>8</v>
      </c>
      <c r="D6" s="40"/>
      <c r="E6" s="13">
        <v>1</v>
      </c>
      <c r="F6" s="14"/>
      <c r="G6" s="15" t="str">
        <f>IF(F6="","ERRORE inserire il valore offerto",IF(F6=0,"ERRORE inserire il valore offerto",IF(F6&gt;1500,"L'importo non può superare 1.500,00 euro",F6*E6)))</f>
        <v>ERRORE inserire il valore offerto</v>
      </c>
      <c r="H6" s="31">
        <f>IF(MID(G6,1,2)="L'",1,0)</f>
        <v>0</v>
      </c>
    </row>
    <row r="7" spans="3:9" ht="61.5" customHeight="1" x14ac:dyDescent="0.3">
      <c r="C7" s="41" t="s">
        <v>7</v>
      </c>
      <c r="D7" s="42"/>
      <c r="E7" s="16">
        <v>12</v>
      </c>
      <c r="F7" s="17"/>
      <c r="G7" s="18" t="str">
        <f>IF(F7="","ERRORE inserire il valore offerto",IF(F7=0,"ERRORE inserire il valore offerto",IF(F7&gt;850,"L'importo non può superare 850,00 euro",F7*E7)))</f>
        <v>ERRORE inserire il valore offerto</v>
      </c>
      <c r="H7" s="31">
        <f>IF(MID(G7,1,2)="L'",1,0)</f>
        <v>0</v>
      </c>
    </row>
    <row r="8" spans="3:9" ht="61.5" customHeight="1" thickBot="1" x14ac:dyDescent="0.35">
      <c r="C8" s="43" t="s">
        <v>5</v>
      </c>
      <c r="D8" s="44"/>
      <c r="E8" s="25">
        <v>3257000</v>
      </c>
      <c r="F8" s="26"/>
      <c r="G8" s="27" t="str">
        <f>IF(F8="","ERRORE inserire il valore offerto",IF(F8=0%,"ERRORE inserire il valore offerto",IF(F8&gt;0.25%, "Attenzione la percentuale non può superare il 0,25%",F8*E8)))</f>
        <v>ERRORE inserire il valore offerto</v>
      </c>
      <c r="H8" s="31">
        <f>IF(MID(G8,1,2)="At",1,0)</f>
        <v>0</v>
      </c>
    </row>
    <row r="9" spans="3:9" ht="74.25" customHeight="1" thickBot="1" x14ac:dyDescent="0.35">
      <c r="C9" s="45" t="s">
        <v>12</v>
      </c>
      <c r="D9" s="46"/>
      <c r="E9" s="47"/>
      <c r="F9" s="47"/>
      <c r="G9" s="24" t="str">
        <f>IF(COUNTBLANK(F6:F8)&gt;0,"Indicare gli importi unitari",IF(SUM(H6:H8)&gt;0,"Controllare la correttezza degli importi unitari",IF(SUM(G6:G8)&gt;F12,"ERRORE l'importo offerto supera la base d'asta",SUM(G6:G8))))</f>
        <v>Indicare gli importi unitari</v>
      </c>
      <c r="H9" s="4"/>
    </row>
    <row r="10" spans="3:9" ht="11" customHeight="1" x14ac:dyDescent="0.3">
      <c r="C10" s="10"/>
      <c r="D10" s="10"/>
      <c r="E10" s="10"/>
      <c r="F10" s="10"/>
      <c r="G10" s="11"/>
      <c r="H10" s="4"/>
    </row>
    <row r="11" spans="3:9" ht="12.75" customHeight="1" thickBot="1" x14ac:dyDescent="0.35">
      <c r="F11" s="6"/>
      <c r="G11" s="1"/>
      <c r="H11" s="3"/>
    </row>
    <row r="12" spans="3:9" ht="41.25" customHeight="1" thickBot="1" x14ac:dyDescent="0.35">
      <c r="C12" s="48" t="s">
        <v>11</v>
      </c>
      <c r="D12" s="49"/>
      <c r="F12" s="50">
        <v>39700</v>
      </c>
      <c r="G12" s="51"/>
      <c r="H12" s="5"/>
      <c r="I12" s="5"/>
    </row>
    <row r="13" spans="3:9" ht="15" customHeight="1" x14ac:dyDescent="0.3">
      <c r="C13" s="7"/>
      <c r="D13" s="7"/>
      <c r="F13" s="8"/>
      <c r="H13" s="3"/>
    </row>
    <row r="14" spans="3:9" ht="14" x14ac:dyDescent="0.3">
      <c r="H14" s="3"/>
    </row>
    <row r="15" spans="3:9" ht="18.5" x14ac:dyDescent="0.45">
      <c r="C15" s="9" t="s">
        <v>6</v>
      </c>
      <c r="D15" s="9"/>
      <c r="H15" s="3"/>
    </row>
    <row r="16" spans="3:9" ht="14" x14ac:dyDescent="0.3">
      <c r="H16" s="3"/>
    </row>
    <row r="17" spans="8:8" ht="14" x14ac:dyDescent="0.3">
      <c r="H17" s="3"/>
    </row>
    <row r="18" spans="8:8" ht="14" x14ac:dyDescent="0.3">
      <c r="H18" s="3"/>
    </row>
    <row r="19" spans="8:8" ht="14" x14ac:dyDescent="0.3">
      <c r="H19" s="3"/>
    </row>
    <row r="20" spans="8:8" ht="14" x14ac:dyDescent="0.3">
      <c r="H20" s="3"/>
    </row>
    <row r="31" spans="8:8" x14ac:dyDescent="0.35">
      <c r="H31" s="33"/>
    </row>
    <row r="32" spans="8:8" x14ac:dyDescent="0.35">
      <c r="H32" s="33"/>
    </row>
    <row r="33" spans="8:8" x14ac:dyDescent="0.35">
      <c r="H33" s="34"/>
    </row>
  </sheetData>
  <sheetProtection algorithmName="SHA-512" hashValue="FV52cjga+puC2Zj4eceuWYMn+hIufSXbIbn8UftU3uB4nvkgf65YRgo0yaUAYKRtekEIY5AudoUEcvrvcRKv6g==" saltValue="7Aq1+fYUYLKQDYtGned51A==" spinCount="100000" sheet="1" objects="1" scenarios="1"/>
  <mergeCells count="8">
    <mergeCell ref="C9:F9"/>
    <mergeCell ref="C12:D12"/>
    <mergeCell ref="F12:G12"/>
    <mergeCell ref="C2:G2"/>
    <mergeCell ref="C5:D5"/>
    <mergeCell ref="C6:D6"/>
    <mergeCell ref="C7:D7"/>
    <mergeCell ref="C8:D8"/>
  </mergeCells>
  <conditionalFormatting sqref="F8">
    <cfRule type="expression" dxfId="2" priority="3">
      <formula>F8&gt;100%</formula>
    </cfRule>
  </conditionalFormatting>
  <conditionalFormatting sqref="G6:G8 E8">
    <cfRule type="expression" dxfId="1" priority="4">
      <formula>"F6=0"</formula>
    </cfRule>
  </conditionalFormatting>
  <conditionalFormatting sqref="G9:G10">
    <cfRule type="cellIs" dxfId="0" priority="10" stopIfTrue="1" operator="greaterThan">
      <formula>116500</formula>
    </cfRule>
  </conditionalFormatting>
  <dataValidations disablePrompts="1" count="1">
    <dataValidation type="custom" operator="equal" allowBlank="1" showInputMessage="1" showErrorMessage="1" error="Non è possibile inserire più di due cifre decimali" sqref="F8" xr:uid="{BC30B9D3-CD9E-4323-BD75-8ACD8BFA3F20}">
      <formula1>AND((LEN(F8)-LEN(INT(F8)))&lt;=5,F8&lt;&gt;0)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2025-07-08T13:52:37Z</dcterms:modified>
</cp:coreProperties>
</file>