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filterPrivacy="1" autoCompressPictures="0" defaultThemeVersion="124226"/>
  <xr:revisionPtr revIDLastSave="0" documentId="13_ncr:1_{C08E33F6-2435-4E4A-A607-D6F6182F2F96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Dettaglio Tecnico Economico" sheetId="13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" i="13" l="1"/>
  <c r="D5" i="13"/>
  <c r="F5" i="13" s="1"/>
  <c r="D6" i="13"/>
  <c r="D8" i="13"/>
  <c r="D9" i="13"/>
  <c r="D10" i="13"/>
  <c r="F10" i="13" s="1"/>
  <c r="D11" i="13"/>
  <c r="F11" i="13" s="1"/>
  <c r="D12" i="13"/>
  <c r="D13" i="13"/>
  <c r="F6" i="13"/>
  <c r="F7" i="13"/>
  <c r="F8" i="13"/>
  <c r="F9" i="13"/>
  <c r="F13" i="13"/>
  <c r="F12" i="13"/>
  <c r="F4" i="13"/>
  <c r="F20" i="13"/>
  <c r="F18" i="13" l="1"/>
  <c r="F16" i="13"/>
  <c r="F14" i="13" l="1"/>
  <c r="E24" i="13" s="1"/>
</calcChain>
</file>

<file path=xl/sharedStrings.xml><?xml version="1.0" encoding="utf-8"?>
<sst xmlns="http://schemas.openxmlformats.org/spreadsheetml/2006/main" count="33" uniqueCount="26">
  <si>
    <t>Celle da compilare</t>
  </si>
  <si>
    <t>Descrizione</t>
  </si>
  <si>
    <t>Prezzo totale a base d'asta al netto dell'IVA</t>
  </si>
  <si>
    <t>Prezzo Totale Offerto al netto dell'IVA €</t>
  </si>
  <si>
    <t>Prezzo totale offerto al netto dell'IVA</t>
  </si>
  <si>
    <t>Codice</t>
  </si>
  <si>
    <t>Quantità</t>
  </si>
  <si>
    <r>
      <t xml:space="preserve">Importo unitario </t>
    </r>
    <r>
      <rPr>
        <b/>
        <sz val="11"/>
        <rFont val="Arial"/>
        <family val="2"/>
      </rPr>
      <t xml:space="preserve">(€) </t>
    </r>
  </si>
  <si>
    <t>Importo totale (€)</t>
  </si>
  <si>
    <r>
      <rPr>
        <b/>
        <sz val="12"/>
        <color theme="1"/>
        <rFont val="Arial"/>
        <family val="2"/>
      </rPr>
      <t xml:space="preserve">Oneri aziendali (non soggetti a ribasso) </t>
    </r>
    <r>
      <rPr>
        <sz val="12"/>
        <color theme="1"/>
        <rFont val="Arial"/>
        <family val="2"/>
      </rPr>
      <t>concernenti l'adempimento delle disposizioni in materia di salute e sicurezza sui luoghi di lavoro (</t>
    </r>
    <r>
      <rPr>
        <b/>
        <sz val="12"/>
        <color theme="1"/>
        <rFont val="Arial"/>
        <family val="2"/>
      </rPr>
      <t>Devono essere &gt;0</t>
    </r>
    <r>
      <rPr>
        <sz val="12"/>
        <color theme="1"/>
        <rFont val="Arial"/>
        <family val="2"/>
      </rPr>
      <t>)  secondo quanto indicato nel documento Richiesta di offerta</t>
    </r>
  </si>
  <si>
    <r>
      <rPr>
        <b/>
        <sz val="12"/>
        <color theme="1"/>
        <rFont val="Arial"/>
        <family val="2"/>
      </rPr>
      <t>CCNL applicato e relativo codice alfanumerico unico</t>
    </r>
    <r>
      <rPr>
        <sz val="12"/>
        <color theme="1"/>
        <rFont val="Arial"/>
        <family val="2"/>
      </rPr>
      <t xml:space="preserve"> secondo quanto indicato nel documento Richiesta di offerta</t>
    </r>
  </si>
  <si>
    <r>
      <rPr>
        <b/>
        <sz val="12"/>
        <color theme="1"/>
        <rFont val="Arial"/>
        <family val="2"/>
      </rPr>
      <t>Di cui costi della manodopera</t>
    </r>
    <r>
      <rPr>
        <sz val="12"/>
        <color theme="1"/>
        <rFont val="Arial"/>
        <family val="2"/>
      </rPr>
      <t xml:space="preserve">
(stimati dalla stazione appaltante pari a </t>
    </r>
    <r>
      <rPr>
        <b/>
        <sz val="12"/>
        <color theme="1"/>
        <rFont val="Arial"/>
        <family val="2"/>
      </rPr>
      <t>Euro 3150</t>
    </r>
  </si>
  <si>
    <t>NR.1 DJI MAVIC 3 ENTERPRISE MULTISPECTRAL + MODULO RTK + DJI CARE 1 ANNO</t>
  </si>
  <si>
    <r>
      <t>NR.1 STAZIONE A TERRA DJI DRTK2 + TREPPIED</t>
    </r>
    <r>
      <rPr>
        <sz val="12"/>
        <color rgb="FF000000"/>
        <rFont val="Calibri"/>
        <family val="2"/>
      </rPr>
      <t>E</t>
    </r>
  </si>
  <si>
    <r>
      <t>NR.2 DJI MAVIC 3 ENTERPRISE BATTERY KIT </t>
    </r>
    <r>
      <rPr>
        <sz val="12"/>
        <color rgb="FF000000"/>
        <rFont val="Calibri"/>
        <family val="2"/>
      </rPr>
      <t>(Include 3 batterie + 1 caricabatterie multiplo)</t>
    </r>
  </si>
  <si>
    <t>NR.2 MODULO ID REMOTE PER DJI MAVIC 3 ENTERPRISE</t>
  </si>
  <si>
    <t>NR.3 MICROSD 128GB V30 ALTA VELOCITA' PER RADIOCOMANDO</t>
  </si>
  <si>
    <t>NR.3 MICROSD 128GB V30 ALTA VELOCITA' PER DRONE</t>
  </si>
  <si>
    <t>NR.1 SERVIZIO POST VENDITA MANUTENZIONE 36 MESI</t>
  </si>
  <si>
    <t>NR.1 CORSO A1/A3 + A2 E RILASCIATO ATTESTATO (Totale per 5 persone)</t>
  </si>
  <si>
    <r>
      <t>NR.1 LICENZA PERPETUA AGISOFT METASHAPE PROFESSIONAL EDITION</t>
    </r>
    <r>
      <rPr>
        <sz val="12"/>
        <color rgb="FF000000"/>
        <rFont val="Calibri"/>
        <family val="2"/>
      </rPr>
      <t> (Software post processing)</t>
    </r>
  </si>
  <si>
    <r>
      <t>NR.1 WORKSTATION come da vostre indicazioni </t>
    </r>
    <r>
      <rPr>
        <sz val="12"/>
        <color rgb="FF000000"/>
        <rFont val="Calibri"/>
        <family val="2"/>
      </rPr>
      <t>(marca e modello da definire in base alle disponibilità e dei tempi di consegna dopo eventuale stipula)</t>
    </r>
  </si>
  <si>
    <t>Riferimento capitolato tecnico paragrafo 2.2</t>
  </si>
  <si>
    <t>Riferimento capitolato tecnico paragrafi 2.2 e 2.3</t>
  </si>
  <si>
    <t>Riferimento capitolato tecnico paragrafo 2.1</t>
  </si>
  <si>
    <t>Rda 52353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</si>
</sst>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€&quot;\ #,##0.00"/>
  </numFmts>
  <fonts count="19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i/>
      <sz val="10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b/>
      <sz val="14"/>
      <name val="Arial"/>
      <family val="2"/>
    </font>
    <font>
      <sz val="14"/>
      <color theme="1"/>
      <name val="Calibri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sz val="11"/>
      <color rgb="FF000000"/>
      <name val="Calibri"/>
      <family val="2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CC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auto="1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auto="1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</cellStyleXfs>
  <cellXfs count="53">
    <xf numFmtId="0" fontId="0" fillId="0" borderId="0" xfId="0"/>
    <xf numFmtId="0" fontId="3" fillId="0" borderId="0" xfId="0" applyFont="1"/>
    <xf numFmtId="0" fontId="2" fillId="0" borderId="0" xfId="1" applyAlignment="1">
      <alignment horizontal="right" vertical="center"/>
    </xf>
    <xf numFmtId="164" fontId="2" fillId="0" borderId="0" xfId="1" applyNumberForma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2" fillId="4" borderId="8" xfId="0" applyFont="1" applyFill="1" applyBorder="1" applyAlignment="1">
      <alignment horizontal="center" vertical="center" wrapText="1"/>
    </xf>
    <xf numFmtId="164" fontId="1" fillId="0" borderId="11" xfId="0" applyNumberFormat="1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164" fontId="1" fillId="0" borderId="12" xfId="0" applyNumberFormat="1" applyFont="1" applyBorder="1" applyAlignment="1">
      <alignment horizontal="center" vertical="center" wrapText="1"/>
    </xf>
    <xf numFmtId="0" fontId="7" fillId="0" borderId="0" xfId="0" applyFont="1"/>
    <xf numFmtId="0" fontId="9" fillId="0" borderId="0" xfId="0" applyFont="1"/>
    <xf numFmtId="0" fontId="4" fillId="0" borderId="0" xfId="0" applyFont="1"/>
    <xf numFmtId="164" fontId="8" fillId="0" borderId="0" xfId="0" applyNumberFormat="1" applyFont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1" fillId="0" borderId="0" xfId="0" applyFont="1"/>
    <xf numFmtId="164" fontId="12" fillId="4" borderId="2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164" fontId="1" fillId="6" borderId="14" xfId="0" applyNumberFormat="1" applyFont="1" applyFill="1" applyBorder="1" applyAlignment="1" applyProtection="1">
      <alignment horizontal="center" vertical="center"/>
      <protection locked="0"/>
    </xf>
    <xf numFmtId="164" fontId="1" fillId="0" borderId="15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3" fillId="3" borderId="16" xfId="0" applyFont="1" applyFill="1" applyBorder="1" applyAlignment="1">
      <alignment horizontal="center" vertical="center"/>
    </xf>
    <xf numFmtId="0" fontId="13" fillId="3" borderId="17" xfId="0" applyFont="1" applyFill="1" applyBorder="1" applyAlignment="1">
      <alignment horizontal="center" vertical="center" wrapText="1"/>
    </xf>
    <xf numFmtId="164" fontId="1" fillId="0" borderId="15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2" fillId="0" borderId="3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164" fontId="10" fillId="0" borderId="3" xfId="1" applyNumberFormat="1" applyFont="1" applyBorder="1" applyAlignment="1">
      <alignment horizontal="center" vertical="center"/>
    </xf>
    <xf numFmtId="164" fontId="10" fillId="0" borderId="4" xfId="1" applyNumberFormat="1" applyFont="1" applyBorder="1" applyAlignment="1">
      <alignment horizontal="center" vertical="center"/>
    </xf>
    <xf numFmtId="164" fontId="12" fillId="0" borderId="3" xfId="0" applyNumberFormat="1" applyFont="1" applyBorder="1" applyAlignment="1">
      <alignment horizontal="center" vertical="center" wrapText="1"/>
    </xf>
    <xf numFmtId="164" fontId="12" fillId="0" borderId="4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6" fillId="5" borderId="7" xfId="0" applyFont="1" applyFill="1" applyBorder="1" applyAlignment="1">
      <alignment horizontal="center" vertical="center"/>
    </xf>
    <xf numFmtId="0" fontId="6" fillId="5" borderId="13" xfId="0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center" vertical="center"/>
    </xf>
    <xf numFmtId="0" fontId="10" fillId="0" borderId="3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15" fillId="0" borderId="18" xfId="0" applyFont="1" applyBorder="1" applyAlignment="1">
      <alignment vertical="center" wrapText="1"/>
    </xf>
    <xf numFmtId="0" fontId="15" fillId="0" borderId="19" xfId="0" applyFont="1" applyBorder="1" applyAlignment="1">
      <alignment vertical="center" wrapText="1"/>
    </xf>
    <xf numFmtId="0" fontId="1" fillId="0" borderId="20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left" vertical="center"/>
    </xf>
    <xf numFmtId="0" fontId="15" fillId="0" borderId="22" xfId="0" applyFont="1" applyBorder="1" applyAlignment="1">
      <alignment vertical="center" wrapText="1"/>
    </xf>
    <xf numFmtId="0" fontId="17" fillId="0" borderId="23" xfId="0" applyFont="1" applyBorder="1" applyAlignment="1">
      <alignment horizontal="center"/>
    </xf>
    <xf numFmtId="49" fontId="8" fillId="0" borderId="3" xfId="0" applyNumberFormat="1" applyFont="1" applyBorder="1" applyAlignment="1">
      <alignment horizontal="left" vertical="center" wrapText="1"/>
    </xf>
    <xf numFmtId="49" fontId="8" fillId="0" borderId="5" xfId="0" applyNumberFormat="1" applyFont="1" applyBorder="1" applyAlignment="1">
      <alignment horizontal="left" vertical="center" wrapText="1"/>
    </xf>
    <xf numFmtId="49" fontId="8" fillId="0" borderId="24" xfId="0" applyNumberFormat="1" applyFont="1" applyBorder="1" applyAlignment="1">
      <alignment horizontal="left" vertical="center" wrapText="1"/>
    </xf>
  </cellXfs>
  <cellStyles count="4">
    <cellStyle name="Normale" xfId="0" builtinId="0"/>
    <cellStyle name="Normale 2" xfId="2" xr:uid="{00000000-0005-0000-0000-000001000000}"/>
    <cellStyle name="Normale 3" xfId="1" xr:uid="{00000000-0005-0000-0000-000002000000}"/>
    <cellStyle name="Percentuale 2" xfId="3" xr:uid="{00000000-0005-0000-0000-000003000000}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ENRICO~1.MOR\AppData\Local\Temp\axcrypt1\axxE900\Preventivo%20drone.ods" TargetMode="External"/><Relationship Id="rId1" Type="http://schemas.openxmlformats.org/officeDocument/2006/relationships/externalLinkPath" Target="file:///C:\Users\ENRICO~1.MOR\AppData\Local\Temp\axcrypt1\axxE900\Preventivo%20drone.od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Foglio1"/>
    </sheetNames>
    <sheetDataSet>
      <sheetData sheetId="0">
        <row r="4">
          <cell r="F4">
            <v>1</v>
          </cell>
        </row>
        <row r="5">
          <cell r="F5">
            <v>1</v>
          </cell>
        </row>
        <row r="6">
          <cell r="F6">
            <v>2</v>
          </cell>
        </row>
        <row r="8">
          <cell r="F8">
            <v>3</v>
          </cell>
        </row>
        <row r="9">
          <cell r="F9">
            <v>3</v>
          </cell>
        </row>
        <row r="10">
          <cell r="F10">
            <v>1</v>
          </cell>
        </row>
        <row r="11">
          <cell r="F11">
            <v>1</v>
          </cell>
        </row>
        <row r="12">
          <cell r="F12">
            <v>1</v>
          </cell>
        </row>
        <row r="13">
          <cell r="F13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28"/>
  <sheetViews>
    <sheetView tabSelected="1" zoomScale="70" zoomScaleNormal="70" workbookViewId="0">
      <selection activeCell="L17" sqref="L17"/>
    </sheetView>
  </sheetViews>
  <sheetFormatPr defaultColWidth="8.81640625" defaultRowHeight="14.5" x14ac:dyDescent="0.35"/>
  <cols>
    <col min="1" max="1" width="6.1796875" customWidth="1"/>
    <col min="2" max="2" width="24.08984375" customWidth="1"/>
    <col min="3" max="3" width="54.26953125" customWidth="1"/>
    <col min="4" max="4" width="10.54296875" customWidth="1"/>
    <col min="5" max="5" width="18.6328125" customWidth="1"/>
    <col min="6" max="6" width="35.26953125" customWidth="1"/>
    <col min="7" max="7" width="22.7265625" customWidth="1"/>
  </cols>
  <sheetData>
    <row r="1" spans="2:8" ht="70" customHeight="1" thickBot="1" x14ac:dyDescent="0.4">
      <c r="B1" s="28" t="s">
        <v>25</v>
      </c>
      <c r="C1" s="28"/>
      <c r="D1" s="28"/>
      <c r="E1" s="28"/>
      <c r="F1" s="28"/>
      <c r="G1" s="24"/>
    </row>
    <row r="2" spans="2:8" ht="46.5" customHeight="1" thickBot="1" x14ac:dyDescent="0.4">
      <c r="B2" s="16"/>
      <c r="C2" s="16"/>
      <c r="D2" s="16"/>
      <c r="E2" s="25" t="s">
        <v>0</v>
      </c>
      <c r="F2" s="16"/>
      <c r="G2" s="11"/>
    </row>
    <row r="3" spans="2:8" ht="62" customHeight="1" thickBot="1" x14ac:dyDescent="0.4">
      <c r="B3" s="19" t="s">
        <v>5</v>
      </c>
      <c r="C3" s="20" t="s">
        <v>1</v>
      </c>
      <c r="D3" s="21" t="s">
        <v>6</v>
      </c>
      <c r="E3" s="26" t="s">
        <v>7</v>
      </c>
      <c r="F3" s="20" t="s">
        <v>8</v>
      </c>
      <c r="G3" s="11"/>
    </row>
    <row r="4" spans="2:8" ht="40" customHeight="1" thickBot="1" x14ac:dyDescent="0.4">
      <c r="B4" s="46" t="s">
        <v>22</v>
      </c>
      <c r="C4" s="44" t="s">
        <v>12</v>
      </c>
      <c r="D4" s="5">
        <f>[1]Foglio1!F4</f>
        <v>1</v>
      </c>
      <c r="E4" s="49"/>
      <c r="F4" s="6">
        <f>D4*E4</f>
        <v>0</v>
      </c>
      <c r="H4" s="4"/>
    </row>
    <row r="5" spans="2:8" ht="40" customHeight="1" thickBot="1" x14ac:dyDescent="0.4">
      <c r="B5" s="46" t="s">
        <v>22</v>
      </c>
      <c r="C5" s="45" t="s">
        <v>13</v>
      </c>
      <c r="D5" s="7">
        <f>[1]Foglio1!F5</f>
        <v>1</v>
      </c>
      <c r="E5" s="49"/>
      <c r="F5" s="8">
        <f>D5*E5</f>
        <v>0</v>
      </c>
      <c r="G5" s="11"/>
    </row>
    <row r="6" spans="2:8" ht="40" customHeight="1" thickBot="1" x14ac:dyDescent="0.4">
      <c r="B6" s="46" t="s">
        <v>22</v>
      </c>
      <c r="C6" s="45" t="s">
        <v>14</v>
      </c>
      <c r="D6" s="7">
        <f>[1]Foglio1!F6</f>
        <v>2</v>
      </c>
      <c r="E6" s="49"/>
      <c r="F6" s="8">
        <f t="shared" ref="F6:F9" si="0">D6*E6</f>
        <v>0</v>
      </c>
      <c r="G6" s="11"/>
    </row>
    <row r="7" spans="2:8" ht="40" customHeight="1" thickBot="1" x14ac:dyDescent="0.4">
      <c r="B7" s="46" t="s">
        <v>22</v>
      </c>
      <c r="C7" s="45" t="s">
        <v>15</v>
      </c>
      <c r="D7" s="7">
        <v>2</v>
      </c>
      <c r="E7" s="49"/>
      <c r="F7" s="8">
        <f t="shared" si="0"/>
        <v>0</v>
      </c>
      <c r="G7" s="11"/>
    </row>
    <row r="8" spans="2:8" ht="40" customHeight="1" thickBot="1" x14ac:dyDescent="0.4">
      <c r="B8" s="46" t="s">
        <v>22</v>
      </c>
      <c r="C8" s="45" t="s">
        <v>16</v>
      </c>
      <c r="D8" s="7">
        <f>[1]Foglio1!F8</f>
        <v>3</v>
      </c>
      <c r="E8" s="49"/>
      <c r="F8" s="8">
        <f t="shared" si="0"/>
        <v>0</v>
      </c>
      <c r="G8" s="11"/>
    </row>
    <row r="9" spans="2:8" ht="40" customHeight="1" thickBot="1" x14ac:dyDescent="0.4">
      <c r="B9" s="46" t="s">
        <v>22</v>
      </c>
      <c r="C9" s="45" t="s">
        <v>17</v>
      </c>
      <c r="D9" s="7">
        <f>[1]Foglio1!F9</f>
        <v>3</v>
      </c>
      <c r="E9" s="49"/>
      <c r="F9" s="8">
        <f t="shared" si="0"/>
        <v>0</v>
      </c>
      <c r="G9" s="11"/>
    </row>
    <row r="10" spans="2:8" ht="44" customHeight="1" thickBot="1" x14ac:dyDescent="0.4">
      <c r="B10" s="46" t="s">
        <v>23</v>
      </c>
      <c r="C10" s="45" t="s">
        <v>18</v>
      </c>
      <c r="D10" s="7">
        <f>[1]Foglio1!F10</f>
        <v>1</v>
      </c>
      <c r="E10" s="49"/>
      <c r="F10" s="8">
        <f>D10*E10</f>
        <v>0</v>
      </c>
      <c r="G10" s="11"/>
    </row>
    <row r="11" spans="2:8" ht="40" customHeight="1" thickBot="1" x14ac:dyDescent="0.4">
      <c r="B11" s="46" t="s">
        <v>22</v>
      </c>
      <c r="C11" s="45" t="s">
        <v>19</v>
      </c>
      <c r="D11" s="7">
        <f>[1]Foglio1!F11</f>
        <v>1</v>
      </c>
      <c r="E11" s="49"/>
      <c r="F11" s="8">
        <f>D11*E11</f>
        <v>0</v>
      </c>
      <c r="G11" s="11"/>
    </row>
    <row r="12" spans="2:8" ht="40" customHeight="1" thickBot="1" x14ac:dyDescent="0.4">
      <c r="B12" s="46" t="s">
        <v>24</v>
      </c>
      <c r="C12" s="45" t="s">
        <v>20</v>
      </c>
      <c r="D12" s="15">
        <f>[1]Foglio1!F12</f>
        <v>1</v>
      </c>
      <c r="E12" s="49"/>
      <c r="F12" s="8">
        <f>D12*E12</f>
        <v>0</v>
      </c>
      <c r="G12" s="11"/>
    </row>
    <row r="13" spans="2:8" ht="54" customHeight="1" thickBot="1" x14ac:dyDescent="0.4">
      <c r="B13" s="46" t="s">
        <v>24</v>
      </c>
      <c r="C13" s="48" t="s">
        <v>21</v>
      </c>
      <c r="D13" s="9">
        <f>[1]Foglio1!F13</f>
        <v>1</v>
      </c>
      <c r="E13" s="49"/>
      <c r="F13" s="10">
        <f>D13*E13</f>
        <v>0</v>
      </c>
      <c r="G13" s="11"/>
    </row>
    <row r="14" spans="2:8" ht="80" customHeight="1" thickBot="1" x14ac:dyDescent="0.4">
      <c r="B14" s="29" t="s">
        <v>3</v>
      </c>
      <c r="C14" s="47"/>
      <c r="D14" s="30"/>
      <c r="E14" s="31"/>
      <c r="F14" s="18" t="str">
        <f>IF(COUNTBLANK(E4:E13)=0,IF((SUM(F4:F13))&lt;=E22,(SUM(F4:F13)),"ERRORE l'importo offerto supera la base d'asta"),"Inserire importi unitari")</f>
        <v>Inserire importi unitari</v>
      </c>
    </row>
    <row r="15" spans="2:8" ht="14.15" customHeight="1" thickBot="1" x14ac:dyDescent="0.4">
      <c r="B15" s="37"/>
      <c r="C15" s="38"/>
      <c r="D15" s="38"/>
      <c r="E15" s="38"/>
      <c r="F15" s="39"/>
    </row>
    <row r="16" spans="2:8" ht="54" customHeight="1" thickBot="1" x14ac:dyDescent="0.4">
      <c r="B16" s="50" t="s">
        <v>11</v>
      </c>
      <c r="C16" s="51"/>
      <c r="D16" s="52"/>
      <c r="E16" s="22"/>
      <c r="F16" s="23" t="str">
        <f>IF(E16="","Inserire importo costi monodopera",E16)</f>
        <v>Inserire importo costi monodopera</v>
      </c>
    </row>
    <row r="17" spans="2:6" ht="29.15" customHeight="1" thickBot="1" x14ac:dyDescent="0.4">
      <c r="B17" s="12"/>
      <c r="C17" s="12"/>
      <c r="D17" s="12"/>
      <c r="E17" s="13"/>
      <c r="F17" s="14"/>
    </row>
    <row r="18" spans="2:6" ht="62.65" customHeight="1" thickBot="1" x14ac:dyDescent="0.4">
      <c r="B18" s="50" t="s">
        <v>9</v>
      </c>
      <c r="C18" s="51"/>
      <c r="D18" s="52"/>
      <c r="E18" s="22"/>
      <c r="F18" s="23" t="str">
        <f>IF(E18="","Inserire importo oneri aziendali",E18)</f>
        <v>Inserire importo oneri aziendali</v>
      </c>
    </row>
    <row r="19" spans="2:6" ht="29.15" customHeight="1" thickBot="1" x14ac:dyDescent="0.4">
      <c r="B19" s="12"/>
      <c r="C19" s="12"/>
      <c r="D19" s="12"/>
      <c r="E19" s="13"/>
      <c r="F19" s="14"/>
    </row>
    <row r="20" spans="2:6" ht="62.65" customHeight="1" thickBot="1" x14ac:dyDescent="0.4">
      <c r="B20" s="50" t="s">
        <v>10</v>
      </c>
      <c r="C20" s="51"/>
      <c r="D20" s="52"/>
      <c r="E20" s="22"/>
      <c r="F20" s="27" t="str">
        <f>IF(E20="","Inserire CCNL applicato e relativo codice",E20)</f>
        <v>Inserire CCNL applicato e relativo codice</v>
      </c>
    </row>
    <row r="21" spans="2:6" ht="29.15" customHeight="1" thickBot="1" x14ac:dyDescent="0.4">
      <c r="B21" s="12"/>
      <c r="C21" s="12"/>
      <c r="D21" s="12"/>
      <c r="E21" s="13"/>
      <c r="F21" s="14"/>
    </row>
    <row r="22" spans="2:6" s="1" customFormat="1" ht="48.9" customHeight="1" thickBot="1" x14ac:dyDescent="0.5">
      <c r="B22" s="40" t="s">
        <v>2</v>
      </c>
      <c r="C22" s="41"/>
      <c r="D22" s="17"/>
      <c r="E22" s="32">
        <v>22000</v>
      </c>
      <c r="F22" s="33"/>
    </row>
    <row r="23" spans="2:6" s="1" customFormat="1" ht="15" thickBot="1" x14ac:dyDescent="0.4">
      <c r="C23" s="2"/>
      <c r="E23" s="3"/>
    </row>
    <row r="24" spans="2:6" ht="57" customHeight="1" thickBot="1" x14ac:dyDescent="0.4">
      <c r="B24" s="42" t="s">
        <v>4</v>
      </c>
      <c r="C24" s="43"/>
      <c r="E24" s="34" t="str">
        <f>IF(F14="Inserire importi unitari","Inserire tutti gli importi",IF(F16="Inserire importo costi monodopera","Inserire i costi della manodopera",IF(F18="Inserire importo oneri aziendali","Inserire gli oneri aziendali",IF(F20="Inserire CCNL applicato e relativo codice"," Inserire il CCNL applicato e il relativo codice",IF((F14&lt;=E22),F14,"ERRORE l'importo offerto supera la base d'asta")))))</f>
        <v>Inserire tutti gli importi</v>
      </c>
      <c r="F24" s="35"/>
    </row>
    <row r="25" spans="2:6" ht="48.5" customHeight="1" x14ac:dyDescent="0.35"/>
    <row r="26" spans="2:6" ht="38.15" customHeight="1" x14ac:dyDescent="0.35">
      <c r="C26" s="36"/>
      <c r="D26" s="36"/>
      <c r="E26" s="36"/>
      <c r="F26" s="36"/>
    </row>
    <row r="27" spans="2:6" ht="48.5" customHeight="1" x14ac:dyDescent="0.35"/>
    <row r="28" spans="2:6" ht="48.5" customHeight="1" x14ac:dyDescent="0.35"/>
  </sheetData>
  <sheetProtection algorithmName="SHA-512" hashValue="TSI5XljtwZDocosu7G62YojYZtRVJrNy8012HNUkyxe3Xaqp/uacaUKPt+6b6mIeid4lw7rtY26tkY9S20Frfw==" saltValue="Oc4x/JXRjzoIOVuohkmArg==" spinCount="100000" sheet="1" objects="1" scenarios="1"/>
  <protectedRanges>
    <protectedRange sqref="E4:E13" name="Intervallo1"/>
  </protectedRanges>
  <mergeCells count="11">
    <mergeCell ref="B1:F1"/>
    <mergeCell ref="B14:E14"/>
    <mergeCell ref="E22:F22"/>
    <mergeCell ref="E24:F24"/>
    <mergeCell ref="C26:F26"/>
    <mergeCell ref="B15:F15"/>
    <mergeCell ref="B22:C22"/>
    <mergeCell ref="B24:C24"/>
    <mergeCell ref="B16:D16"/>
    <mergeCell ref="B18:D18"/>
    <mergeCell ref="B20:D20"/>
  </mergeCells>
  <phoneticPr fontId="18" type="noConversion"/>
  <conditionalFormatting sqref="E24">
    <cfRule type="cellIs" dxfId="5" priority="3" operator="equal">
      <formula>$E$22</formula>
    </cfRule>
    <cfRule type="cellIs" dxfId="4" priority="4" operator="lessThan">
      <formula>$E$22</formula>
    </cfRule>
    <cfRule type="cellIs" dxfId="3" priority="5" operator="greaterThan">
      <formula>$E$22</formula>
    </cfRule>
  </conditionalFormatting>
  <conditionalFormatting sqref="E24:F24">
    <cfRule type="cellIs" dxfId="2" priority="1" operator="greaterThan">
      <formula>$E$22</formula>
    </cfRule>
    <cfRule type="cellIs" dxfId="1" priority="2" operator="lessThanOrEqual">
      <formula>$E$22</formula>
    </cfRule>
  </conditionalFormatting>
  <conditionalFormatting sqref="F14">
    <cfRule type="cellIs" dxfId="0" priority="6" operator="greaterThan">
      <formula>#REF!</formula>
    </cfRule>
  </conditionalFormatting>
  <dataValidations count="3">
    <dataValidation type="custom" operator="equal" allowBlank="1" showInputMessage="1" showErrorMessage="1" error="Non è possibile inserire più di due cifre decimali o un valore pari a zero" sqref="E4:E13" xr:uid="{00000000-0002-0000-0000-000000000000}">
      <formula1>AND((LEN(E4)-LEN(INT(E4)))&lt;=3,E4&lt;&gt;0)</formula1>
    </dataValidation>
    <dataValidation type="custom" operator="greaterThan" allowBlank="1" showInputMessage="1" showErrorMessage="1" error="L'importo deve essere maggiore di zero e sono ammesse solo 2 cifre decimali" sqref="E16:E17 E19" xr:uid="{00000000-0002-0000-0000-000001000000}">
      <formula1>AND((LEN(E16)-LEN(INT(E16)))&lt;=3,E16&gt;0)</formula1>
    </dataValidation>
    <dataValidation type="custom" operator="greaterThan" allowBlank="1" showInputMessage="1" showErrorMessage="1" error="L'importo deve essere intero e maggiore di zero" sqref="E18" xr:uid="{00000000-0002-0000-0000-000002000000}">
      <formula1>AND((LEN(E18)-LEN(INT(E18)))&lt;=3,E18&gt;0)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Dettaglio Tecnico Economico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2025-02-26T09:21:47Z</dcterms:modified>
</cp:coreProperties>
</file>