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autoCompressPictures="0" defaultThemeVersion="124226"/>
  <xr:revisionPtr revIDLastSave="0" documentId="13_ncr:1_{A0BAE2F6-6EFF-4B1A-817F-C9F8B28DEC1D}" xr6:coauthVersionLast="47" xr6:coauthVersionMax="47" xr10:uidLastSave="{00000000-0000-0000-0000-000000000000}"/>
  <bookViews>
    <workbookView xWindow="12" yWindow="12" windowWidth="23016" windowHeight="12216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1" l="1"/>
  <c r="H12" i="1" s="1"/>
  <c r="H8" i="1"/>
  <c r="H7" i="1"/>
  <c r="H6" i="1"/>
  <c r="H9" i="1" l="1"/>
  <c r="H13" i="1" s="1"/>
  <c r="G19" i="1" s="1"/>
  <c r="G17" i="1" l="1"/>
</calcChain>
</file>

<file path=xl/sharedStrings.xml><?xml version="1.0" encoding="utf-8"?>
<sst xmlns="http://schemas.openxmlformats.org/spreadsheetml/2006/main" count="39" uniqueCount="33">
  <si>
    <t>Celle da compilare</t>
  </si>
  <si>
    <t>→</t>
  </si>
  <si>
    <t>Descrizione</t>
  </si>
  <si>
    <t>Importo totale (€)</t>
  </si>
  <si>
    <t>Quantità</t>
  </si>
  <si>
    <t>Prezzo totale a base d'asta al netto dell'IVA</t>
  </si>
  <si>
    <t>Prezzo totale offerto al netto dell'IVA</t>
  </si>
  <si>
    <t>Importo unitario (€)</t>
  </si>
  <si>
    <t>Prezzo Totale Offerto A al netto dell'IVA €</t>
  </si>
  <si>
    <t>Prezzo Totale Offerto B al netto dell'IVA €</t>
  </si>
  <si>
    <t>Prezzo Totale Offerto (A+B) al netto dell'IVA €</t>
  </si>
  <si>
    <t>Codice</t>
  </si>
  <si>
    <t>Sistema di Verifica in caso di offerta superiore alla base d'asta</t>
  </si>
  <si>
    <t>RdA 52343 - SOLUZIONE DISASTER RECOVERY PER ACTIVE DIRECTORY</t>
  </si>
  <si>
    <t>LICENZE SOFTWARE DISASTER RECOVERY PER A.D.</t>
  </si>
  <si>
    <t>Par. 5.1 C.T.</t>
  </si>
  <si>
    <t>Numero Anni</t>
  </si>
  <si>
    <t>3</t>
  </si>
  <si>
    <t>SERVIZIO DI MANUTENZIONE ASSOCIATO ALLE LICENZE SOFTWARE DISASTER RECOVERY PER A.D.</t>
  </si>
  <si>
    <t>Par. 5.4 C.T.</t>
  </si>
  <si>
    <t>Par. 5.2 C.T.</t>
  </si>
  <si>
    <t>SERVIZIO DI INSTALLAZIONE, CONFIGURAZIONE E MESSA IN ESERCIZIO</t>
  </si>
  <si>
    <t>30</t>
  </si>
  <si>
    <t xml:space="preserve">Par. 5.5 C.T. </t>
  </si>
  <si>
    <t>Supporto professionale di supporto - A CONSUMO</t>
  </si>
  <si>
    <t>Una tantum</t>
  </si>
  <si>
    <t>Importo unitario  (€)</t>
  </si>
  <si>
    <t>A1</t>
  </si>
  <si>
    <t>A2</t>
  </si>
  <si>
    <t>A3</t>
  </si>
  <si>
    <t xml:space="preserve">B1 </t>
  </si>
  <si>
    <t>Base d'asta Unitaria A</t>
  </si>
  <si>
    <t>Base d'asta unitaria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</si>
</sst>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13" fillId="0" borderId="0" xfId="1" applyFont="1" applyAlignment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5" fontId="17" fillId="0" borderId="7" xfId="0" applyNumberFormat="1" applyFont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center" vertical="center" wrapText="1"/>
    </xf>
    <xf numFmtId="49" fontId="15" fillId="4" borderId="10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0" fillId="0" borderId="0" xfId="0" applyFont="1"/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17" fillId="0" borderId="12" xfId="0" applyNumberFormat="1" applyFont="1" applyBorder="1" applyAlignment="1">
      <alignment vertical="center" wrapText="1"/>
    </xf>
    <xf numFmtId="0" fontId="16" fillId="4" borderId="3" xfId="0" applyFont="1" applyFill="1" applyBorder="1" applyAlignment="1">
      <alignment vertical="center" wrapText="1"/>
    </xf>
    <xf numFmtId="165" fontId="17" fillId="3" borderId="7" xfId="0" applyNumberFormat="1" applyFont="1" applyFill="1" applyBorder="1" applyAlignment="1" applyProtection="1">
      <alignment horizontal="center" vertical="center" wrapText="1"/>
      <protection locked="0"/>
    </xf>
    <xf numFmtId="2" fontId="15" fillId="4" borderId="10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165" fontId="14" fillId="0" borderId="3" xfId="0" applyNumberFormat="1" applyFont="1" applyBorder="1" applyAlignment="1">
      <alignment horizontal="center" vertical="center" wrapText="1"/>
    </xf>
    <xf numFmtId="165" fontId="14" fillId="0" borderId="5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165" fontId="7" fillId="0" borderId="5" xfId="1" applyNumberFormat="1" applyFont="1" applyBorder="1" applyAlignment="1">
      <alignment horizontal="center" vertical="center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8" fillId="3" borderId="5" xfId="4" applyNumberFormat="1" applyFont="1" applyFill="1" applyBorder="1" applyAlignment="1" applyProtection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9"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L19"/>
  <sheetViews>
    <sheetView tabSelected="1" topLeftCell="A15" zoomScale="120" zoomScaleNormal="120" workbookViewId="0">
      <selection activeCell="G11" sqref="G11"/>
    </sheetView>
  </sheetViews>
  <sheetFormatPr defaultColWidth="8.77734375" defaultRowHeight="14.4" x14ac:dyDescent="0.3"/>
  <cols>
    <col min="1" max="1" width="2.21875" customWidth="1"/>
    <col min="2" max="2" width="1.77734375" customWidth="1"/>
    <col min="3" max="3" width="5.77734375" customWidth="1"/>
    <col min="4" max="4" width="18" customWidth="1"/>
    <col min="5" max="5" width="28.21875" customWidth="1"/>
    <col min="6" max="6" width="11.21875" customWidth="1"/>
    <col min="7" max="7" width="23.44140625" customWidth="1"/>
    <col min="8" max="8" width="24.77734375" customWidth="1"/>
    <col min="9" max="9" width="13.21875" customWidth="1"/>
  </cols>
  <sheetData>
    <row r="2" spans="3:12" ht="15.6" x14ac:dyDescent="0.3">
      <c r="D2" s="24" t="s">
        <v>13</v>
      </c>
      <c r="E2" s="24"/>
      <c r="J2" s="1"/>
    </row>
    <row r="3" spans="3:12" ht="18" customHeight="1" thickBot="1" x14ac:dyDescent="0.35">
      <c r="J3" s="8"/>
    </row>
    <row r="4" spans="3:12" ht="15" thickBot="1" x14ac:dyDescent="0.35">
      <c r="G4" s="7" t="s">
        <v>0</v>
      </c>
      <c r="J4" s="8"/>
    </row>
    <row r="5" spans="3:12" ht="60.75" customHeight="1" thickBot="1" x14ac:dyDescent="0.35">
      <c r="C5" s="17"/>
      <c r="D5" s="16" t="s">
        <v>11</v>
      </c>
      <c r="E5" s="18" t="s">
        <v>2</v>
      </c>
      <c r="F5" s="13" t="s">
        <v>16</v>
      </c>
      <c r="G5" s="12" t="s">
        <v>26</v>
      </c>
      <c r="H5" s="13" t="s">
        <v>3</v>
      </c>
      <c r="I5" s="13" t="s">
        <v>31</v>
      </c>
    </row>
    <row r="6" spans="3:12" ht="60.75" customHeight="1" thickBot="1" x14ac:dyDescent="0.35">
      <c r="C6" s="18" t="s">
        <v>27</v>
      </c>
      <c r="D6" s="19" t="s">
        <v>15</v>
      </c>
      <c r="E6" s="19" t="s">
        <v>14</v>
      </c>
      <c r="F6" s="31" t="s">
        <v>17</v>
      </c>
      <c r="G6" s="30"/>
      <c r="H6" s="14" t="str">
        <f>IF(G6&gt;0,G6*F6,"Inserire importo unitario")</f>
        <v>Inserire importo unitario</v>
      </c>
      <c r="I6" s="25">
        <v>27000</v>
      </c>
    </row>
    <row r="7" spans="3:12" ht="60.75" customHeight="1" thickBot="1" x14ac:dyDescent="0.35">
      <c r="C7" s="18" t="s">
        <v>28</v>
      </c>
      <c r="D7" s="19" t="s">
        <v>19</v>
      </c>
      <c r="E7" s="19" t="s">
        <v>18</v>
      </c>
      <c r="F7" s="31" t="s">
        <v>17</v>
      </c>
      <c r="G7" s="30"/>
      <c r="H7" s="14" t="str">
        <f t="shared" ref="H7" si="0">IF(G7&gt;0,G7*F7,"Inserire importo unitario")</f>
        <v>Inserire importo unitario</v>
      </c>
      <c r="I7" s="25">
        <v>9000</v>
      </c>
    </row>
    <row r="8" spans="3:12" ht="60.75" customHeight="1" thickBot="1" x14ac:dyDescent="0.35">
      <c r="C8" s="13" t="s">
        <v>29</v>
      </c>
      <c r="D8" s="19" t="s">
        <v>20</v>
      </c>
      <c r="E8" s="11" t="s">
        <v>21</v>
      </c>
      <c r="F8" s="11" t="s">
        <v>25</v>
      </c>
      <c r="G8" s="30"/>
      <c r="H8" s="14" t="str">
        <f>IF(G8&gt;0,G8,"Inserire importo unitario")</f>
        <v>Inserire importo unitario</v>
      </c>
      <c r="I8" s="25">
        <v>23000</v>
      </c>
    </row>
    <row r="9" spans="3:12" ht="63" customHeight="1" thickBot="1" x14ac:dyDescent="0.35">
      <c r="C9" s="29"/>
      <c r="D9" s="32" t="s">
        <v>8</v>
      </c>
      <c r="E9" s="32"/>
      <c r="F9" s="32"/>
      <c r="G9" s="33"/>
      <c r="H9" s="27" t="str">
        <f>IF(COUNTBLANK(G6:G8)=0,IF(H6&gt;I6,"L’importo offerto per A1 supera l’importo della realtiva base d’asta unitaria",IF(H7&gt;I7,"L’importo offerto per A2 supera l’importo della relativa base d’asta unitaria",IF(H8&gt;I8,"L’importo offerto per A3 supera l’importo della relativa base d’asta unitaria",SUM(H6:H8)))),"Inserire tutti gli importi unitari")</f>
        <v>Inserire tutti gli importi unitari</v>
      </c>
      <c r="I9" s="26"/>
    </row>
    <row r="10" spans="3:12" ht="61.5" customHeight="1" thickBot="1" x14ac:dyDescent="0.35">
      <c r="C10" s="20"/>
      <c r="D10" s="16" t="s">
        <v>11</v>
      </c>
      <c r="E10" s="18" t="s">
        <v>2</v>
      </c>
      <c r="F10" s="15" t="s">
        <v>4</v>
      </c>
      <c r="G10" s="12" t="s">
        <v>7</v>
      </c>
      <c r="H10" s="13" t="s">
        <v>3</v>
      </c>
      <c r="I10" s="13" t="s">
        <v>32</v>
      </c>
    </row>
    <row r="11" spans="3:12" ht="61.5" customHeight="1" thickBot="1" x14ac:dyDescent="0.35">
      <c r="C11" s="13" t="s">
        <v>30</v>
      </c>
      <c r="D11" s="19" t="s">
        <v>23</v>
      </c>
      <c r="E11" s="11" t="s">
        <v>24</v>
      </c>
      <c r="F11" s="11" t="s">
        <v>22</v>
      </c>
      <c r="G11" s="30"/>
      <c r="H11" s="14" t="str">
        <f>IF(G11&gt;0,G11*F11,"Inserire importo unitario")</f>
        <v>Inserire importo unitario</v>
      </c>
      <c r="I11" s="25">
        <v>10500</v>
      </c>
    </row>
    <row r="12" spans="3:12" ht="74.25" customHeight="1" thickBot="1" x14ac:dyDescent="0.35">
      <c r="C12" s="29"/>
      <c r="D12" s="38" t="s">
        <v>9</v>
      </c>
      <c r="E12" s="38"/>
      <c r="F12" s="38"/>
      <c r="G12" s="39"/>
      <c r="H12" s="44" t="str">
        <f>IF(COUNTBLANK(G11)=0,IF(H11&gt;I11,"L’importo offerto per B1 supera l’importo della relativa base d’asta unitaria",H11),"Inserire l'importo unitario")</f>
        <v>Inserire l'importo unitario</v>
      </c>
      <c r="I12" s="28"/>
    </row>
    <row r="13" spans="3:12" ht="69" customHeight="1" thickBot="1" x14ac:dyDescent="0.35">
      <c r="C13" s="21"/>
      <c r="D13" s="22"/>
      <c r="E13" s="22" t="s">
        <v>10</v>
      </c>
      <c r="F13" s="22"/>
      <c r="G13" s="23"/>
      <c r="H13" s="44" t="str">
        <f>IF(AND(ISNUMBER(H9),ISNUMBER(H12)),(H9+H12),"Compilare correttamente gli importi unitari")</f>
        <v>Compilare correttamente gli importi unitari</v>
      </c>
    </row>
    <row r="14" spans="3:12" ht="12.75" customHeight="1" thickBot="1" x14ac:dyDescent="0.35">
      <c r="G14" s="1"/>
      <c r="H14" s="4"/>
      <c r="J14" s="2"/>
      <c r="K14" s="2"/>
      <c r="L14" s="2"/>
    </row>
    <row r="15" spans="3:12" s="2" customFormat="1" ht="41.25" customHeight="1" thickBot="1" x14ac:dyDescent="0.35">
      <c r="D15" s="34" t="s">
        <v>5</v>
      </c>
      <c r="E15" s="35"/>
      <c r="F15" s="10" t="s">
        <v>1</v>
      </c>
      <c r="G15" s="40">
        <v>69500</v>
      </c>
      <c r="H15" s="41"/>
    </row>
    <row r="16" spans="3:12" s="2" customFormat="1" ht="15" customHeight="1" thickBot="1" x14ac:dyDescent="0.35">
      <c r="E16" s="3"/>
      <c r="F16" s="3"/>
      <c r="G16" s="6"/>
    </row>
    <row r="17" spans="4:12" s="2" customFormat="1" ht="66" customHeight="1" thickBot="1" x14ac:dyDescent="0.35">
      <c r="D17" s="34" t="s">
        <v>12</v>
      </c>
      <c r="E17" s="35"/>
      <c r="F17" s="10" t="s">
        <v>1</v>
      </c>
      <c r="G17" s="42" t="str">
        <f>IF(ISNUMBER(H13),IF(H13&gt;G15,"ATTENZIONE: L'offerta complessiva è superiore alla Base d'asta","OK"),"Compilare correttamente gli importi unitari")</f>
        <v>Compilare correttamente gli importi unitari</v>
      </c>
      <c r="H17" s="43"/>
      <c r="J17"/>
      <c r="K17"/>
      <c r="L17"/>
    </row>
    <row r="18" spans="4:12" s="2" customFormat="1" ht="15" customHeight="1" thickBot="1" x14ac:dyDescent="0.35">
      <c r="E18" s="5"/>
      <c r="F18" s="5"/>
      <c r="G18" s="9"/>
      <c r="J18"/>
      <c r="K18"/>
      <c r="L18"/>
    </row>
    <row r="19" spans="4:12" ht="51" customHeight="1" thickBot="1" x14ac:dyDescent="0.35">
      <c r="D19" s="34" t="s">
        <v>6</v>
      </c>
      <c r="E19" s="35"/>
      <c r="F19" s="10" t="s">
        <v>1</v>
      </c>
      <c r="G19" s="36" t="str">
        <f>IF(ISNUMBER(H13),IF((H13&lt;=G15),H13,"ERRORE"),"Compilare correttamente gli importi unitari")</f>
        <v>Compilare correttamente gli importi unitari</v>
      </c>
      <c r="H19" s="37"/>
    </row>
  </sheetData>
  <mergeCells count="8">
    <mergeCell ref="D9:G9"/>
    <mergeCell ref="D15:E15"/>
    <mergeCell ref="D17:E17"/>
    <mergeCell ref="D19:E19"/>
    <mergeCell ref="G19:H19"/>
    <mergeCell ref="D12:G12"/>
    <mergeCell ref="G15:H15"/>
    <mergeCell ref="G17:H17"/>
  </mergeCells>
  <conditionalFormatting sqref="G19">
    <cfRule type="cellIs" dxfId="8" priority="10" operator="equal">
      <formula>$G$15</formula>
    </cfRule>
    <cfRule type="cellIs" dxfId="7" priority="11" operator="lessThan">
      <formula>$G$15</formula>
    </cfRule>
    <cfRule type="cellIs" dxfId="6" priority="13" operator="greaterThan">
      <formula>$G$15</formula>
    </cfRule>
  </conditionalFormatting>
  <conditionalFormatting sqref="G19:H19">
    <cfRule type="cellIs" dxfId="5" priority="5" operator="greaterThan">
      <formula>$G$15</formula>
    </cfRule>
    <cfRule type="cellIs" dxfId="4" priority="6" operator="lessThanOrEqual">
      <formula>$G$15</formula>
    </cfRule>
  </conditionalFormatting>
  <conditionalFormatting sqref="H9">
    <cfRule type="cellIs" dxfId="3" priority="15" operator="greaterThan">
      <formula>$H$9</formula>
    </cfRule>
  </conditionalFormatting>
  <dataValidations count="1">
    <dataValidation operator="greaterThan" allowBlank="1" showInputMessage="1" showErrorMessage="1" sqref="G11 G8" xr:uid="{00000000-0002-0000-0000-000000000000}"/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2025-05-27T17:03:22Z</dcterms:modified>
</cp:coreProperties>
</file>