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autoCompressPictures="0" defaultThemeVersion="124226"/>
  <xr:revisionPtr revIDLastSave="0" documentId="13_ncr:1_{E9906182-4FC4-49A0-9A35-0F9515B79D1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ettaglio Tecnico Economico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3" l="1"/>
  <c r="F6" i="13"/>
  <c r="F9" i="13"/>
  <c r="F13" i="13" l="1"/>
  <c r="F11" i="13" l="1"/>
  <c r="E17" i="13" s="1"/>
</calcChain>
</file>

<file path=xl/sharedStrings.xml><?xml version="1.0" encoding="utf-8"?>
<sst xmlns="http://schemas.openxmlformats.org/spreadsheetml/2006/main" count="17" uniqueCount="17">
  <si>
    <t>Celle da compilare</t>
  </si>
  <si>
    <t>Descrizione</t>
  </si>
  <si>
    <t>Prezzo totale a base d'asta al netto dell'IVA</t>
  </si>
  <si>
    <t>Prezzo Totale Offerto al netto dell'IVA €</t>
  </si>
  <si>
    <t>Prezzo totale offerto al netto dell'IVA</t>
  </si>
  <si>
    <t>Codice</t>
  </si>
  <si>
    <t>Quantità</t>
  </si>
  <si>
    <r>
      <t xml:space="preserve">Importo unitario </t>
    </r>
    <r>
      <rPr>
        <b/>
        <sz val="11"/>
        <rFont val="Arial"/>
        <family val="2"/>
      </rPr>
      <t xml:space="preserve">(€) </t>
    </r>
  </si>
  <si>
    <t>Importo totale (€)</t>
  </si>
  <si>
    <r>
      <rPr>
        <b/>
        <sz val="12"/>
        <color theme="1"/>
        <rFont val="Arial"/>
        <family val="2"/>
      </rPr>
      <t xml:space="preserve">Oneri aziendali (non soggetti a ribasso) </t>
    </r>
    <r>
      <rPr>
        <sz val="12"/>
        <color theme="1"/>
        <rFont val="Arial"/>
        <family val="2"/>
      </rPr>
      <t>concernenti l'adempimento delle disposizioni in materia di salute e sicurezza sui luoghi di lavoro (</t>
    </r>
    <r>
      <rPr>
        <b/>
        <sz val="12"/>
        <color theme="1"/>
        <rFont val="Arial"/>
        <family val="2"/>
      </rPr>
      <t>Devono essere &gt;0</t>
    </r>
    <r>
      <rPr>
        <sz val="12"/>
        <color theme="1"/>
        <rFont val="Arial"/>
        <family val="2"/>
      </rPr>
      <t>)  secondo quanto indicato nel documento Richiesta di offerta</t>
    </r>
  </si>
  <si>
    <t>A</t>
  </si>
  <si>
    <r>
      <rPr>
        <b/>
        <sz val="12"/>
        <color theme="1"/>
        <rFont val="Arial"/>
        <family val="2"/>
      </rPr>
      <t>CCNL applicato e relativo codice alfanumerico unico</t>
    </r>
    <r>
      <rPr>
        <sz val="12"/>
        <color theme="1"/>
        <rFont val="Arial"/>
        <family val="2"/>
      </rPr>
      <t xml:space="preserve"> secondo quanto indicato nel documento Richiesta di offerta (</t>
    </r>
    <r>
      <rPr>
        <i/>
        <sz val="12"/>
        <color theme="1"/>
        <rFont val="Arial"/>
        <family val="2"/>
      </rPr>
      <t>al paragrafo 3</t>
    </r>
    <r>
      <rPr>
        <sz val="12"/>
        <color theme="1"/>
        <rFont val="Arial"/>
        <family val="2"/>
      </rPr>
      <t>)</t>
    </r>
  </si>
  <si>
    <t>Marca e modello delle sedute operative offerte</t>
  </si>
  <si>
    <t xml:space="preserve">LUXY 4OVGI100 </t>
  </si>
  <si>
    <r>
      <rPr>
        <b/>
        <sz val="10"/>
        <rFont val="Arial"/>
        <family val="2"/>
      </rPr>
      <t>Seduta operativa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>comprensivo di servizio di imballo, etichettatura, trasporto, montaggio, consegna, garanzia e gestione dei resi (come indicato nel Capitolato tecnico)</t>
    </r>
  </si>
  <si>
    <t>Negoziazione n. 4952248 - C - 52338 - Fornitura di sedute operative per la sede Consip</t>
  </si>
  <si>
    <r>
      <rPr>
        <b/>
        <sz val="12"/>
        <rFont val="Arial"/>
        <family val="2"/>
      </rPr>
      <t>Di cui costi della manodopera</t>
    </r>
    <r>
      <rPr>
        <sz val="12"/>
        <rFont val="Arial"/>
        <family val="2"/>
      </rPr>
      <t xml:space="preserve">
(stimati dalla stazione appaltante pari a </t>
    </r>
    <r>
      <rPr>
        <b/>
        <sz val="12"/>
        <rFont val="Arial"/>
        <family val="2"/>
      </rPr>
      <t>Euro 4.084,25</t>
    </r>
    <r>
      <rPr>
        <sz val="12"/>
        <rFont val="Arial"/>
        <family val="2"/>
      </rPr>
      <t>, come indicato nel documento Richiesta di offerta)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</si>
</sst>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#,##0.00\ &quot;€&quot;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sz val="14"/>
      <color theme="1"/>
      <name val="Calibri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i/>
      <sz val="12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/>
    <xf numFmtId="0" fontId="2" fillId="0" borderId="0" xfId="1" applyAlignment="1">
      <alignment horizontal="right" vertical="center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/>
    <xf numFmtId="0" fontId="4" fillId="0" borderId="0" xfId="0" applyFont="1"/>
    <xf numFmtId="164" fontId="8" fillId="0" borderId="0" xfId="0" applyNumberFormat="1" applyFont="1" applyAlignment="1">
      <alignment horizontal="center" vertical="center" wrapText="1"/>
    </xf>
    <xf numFmtId="0" fontId="1" fillId="0" borderId="0" xfId="0" applyFont="1"/>
    <xf numFmtId="0" fontId="1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164" fontId="1" fillId="6" borderId="10" xfId="0" applyNumberFormat="1" applyFont="1" applyFill="1" applyBorder="1" applyAlignment="1" applyProtection="1">
      <alignment horizontal="center" vertical="center"/>
      <protection locked="0"/>
    </xf>
    <xf numFmtId="164" fontId="1" fillId="0" borderId="1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3" fillId="3" borderId="12" xfId="0" applyFont="1" applyFill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164" fontId="12" fillId="4" borderId="16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left" vertical="center" wrapText="1"/>
    </xf>
    <xf numFmtId="49" fontId="1" fillId="6" borderId="10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5" fillId="0" borderId="0" xfId="0" applyNumberFormat="1" applyFont="1" applyAlignment="1">
      <alignment horizontal="left" vertical="center" wrapText="1"/>
    </xf>
    <xf numFmtId="164" fontId="18" fillId="0" borderId="20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13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164" fontId="10" fillId="0" borderId="1" xfId="1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164" fontId="12" fillId="0" borderId="2" xfId="0" applyNumberFormat="1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49" fontId="19" fillId="0" borderId="9" xfId="0" applyNumberFormat="1" applyFont="1" applyBorder="1" applyAlignment="1">
      <alignment horizontal="left" vertical="center" wrapText="1"/>
    </xf>
    <xf numFmtId="49" fontId="19" fillId="0" borderId="10" xfId="0" applyNumberFormat="1" applyFont="1" applyBorder="1" applyAlignment="1">
      <alignment horizontal="left" vertical="center" wrapText="1"/>
    </xf>
    <xf numFmtId="49" fontId="8" fillId="0" borderId="9" xfId="0" applyNumberFormat="1" applyFont="1" applyBorder="1" applyAlignment="1">
      <alignment horizontal="left" vertical="center" wrapText="1"/>
    </xf>
    <xf numFmtId="49" fontId="8" fillId="0" borderId="10" xfId="0" applyNumberFormat="1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49" fontId="2" fillId="4" borderId="21" xfId="0" applyNumberFormat="1" applyFont="1" applyFill="1" applyBorder="1" applyAlignment="1">
      <alignment horizontal="left" vertical="center" wrapText="1"/>
    </xf>
    <xf numFmtId="49" fontId="2" fillId="4" borderId="23" xfId="0" applyNumberFormat="1" applyFont="1" applyFill="1" applyBorder="1" applyAlignment="1">
      <alignment horizontal="left" vertical="center" wrapText="1"/>
    </xf>
    <xf numFmtId="49" fontId="2" fillId="4" borderId="22" xfId="0" applyNumberFormat="1" applyFont="1" applyFill="1" applyBorder="1" applyAlignment="1">
      <alignment horizontal="left" vertical="center" wrapText="1"/>
    </xf>
  </cellXfs>
  <cellStyles count="4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1"/>
  <sheetViews>
    <sheetView tabSelected="1" topLeftCell="A16" zoomScale="86" zoomScaleNormal="86" workbookViewId="0">
      <selection activeCell="E9" sqref="E9"/>
    </sheetView>
  </sheetViews>
  <sheetFormatPr defaultColWidth="8.81640625" defaultRowHeight="14.5" x14ac:dyDescent="0.35"/>
  <cols>
    <col min="1" max="1" width="6.1796875" customWidth="1"/>
    <col min="2" max="2" width="14" customWidth="1"/>
    <col min="3" max="3" width="54.26953125" customWidth="1"/>
    <col min="4" max="4" width="10.54296875" customWidth="1"/>
    <col min="5" max="5" width="18.6328125" customWidth="1"/>
    <col min="6" max="6" width="35.26953125" customWidth="1"/>
    <col min="7" max="7" width="22.7265625" customWidth="1"/>
    <col min="8" max="8" width="11.90625" bestFit="1" customWidth="1"/>
  </cols>
  <sheetData>
    <row r="1" spans="2:8" ht="70" customHeight="1" thickBot="1" x14ac:dyDescent="0.4">
      <c r="B1" s="31" t="s">
        <v>15</v>
      </c>
      <c r="C1" s="31"/>
      <c r="D1" s="31"/>
      <c r="E1" s="31"/>
      <c r="F1" s="31"/>
      <c r="G1" s="17"/>
    </row>
    <row r="2" spans="2:8" ht="46.5" customHeight="1" thickBot="1" x14ac:dyDescent="0.4">
      <c r="B2" s="10"/>
      <c r="C2" s="10"/>
      <c r="D2" s="10"/>
      <c r="E2" s="18" t="s">
        <v>0</v>
      </c>
      <c r="F2" s="10"/>
      <c r="G2" s="6"/>
    </row>
    <row r="3" spans="2:8" ht="62" customHeight="1" thickBot="1" x14ac:dyDescent="0.4">
      <c r="B3" s="24" t="s">
        <v>5</v>
      </c>
      <c r="C3" s="12" t="s">
        <v>1</v>
      </c>
      <c r="D3" s="13" t="s">
        <v>6</v>
      </c>
      <c r="E3" s="25" t="s">
        <v>7</v>
      </c>
      <c r="F3" s="12" t="s">
        <v>8</v>
      </c>
      <c r="G3" s="6"/>
    </row>
    <row r="4" spans="2:8" ht="63.9" customHeight="1" x14ac:dyDescent="0.35">
      <c r="B4" s="50" t="s">
        <v>10</v>
      </c>
      <c r="C4" s="26" t="s">
        <v>14</v>
      </c>
      <c r="D4" s="20">
        <v>315</v>
      </c>
      <c r="E4" s="23"/>
      <c r="F4" s="5" t="str">
        <f>IF(E4="","Inserire l'importo unitario",IF(E4&gt;349,"ERRORE l'importo unitario non può essere superiore a € 349,00",D4*E4))</f>
        <v>Inserire l'importo unitario</v>
      </c>
      <c r="H4" s="29"/>
    </row>
    <row r="5" spans="2:8" ht="63.9" customHeight="1" thickBot="1" x14ac:dyDescent="0.4">
      <c r="B5" s="51"/>
      <c r="C5" s="52" t="s">
        <v>12</v>
      </c>
      <c r="D5" s="53"/>
      <c r="E5" s="54"/>
      <c r="F5" s="30" t="s">
        <v>13</v>
      </c>
      <c r="H5" s="4"/>
    </row>
    <row r="6" spans="2:8" ht="80" customHeight="1" thickBot="1" x14ac:dyDescent="0.4">
      <c r="B6" s="32" t="s">
        <v>3</v>
      </c>
      <c r="C6" s="33"/>
      <c r="D6" s="33"/>
      <c r="E6" s="34"/>
      <c r="F6" s="22" t="str">
        <f>IF(COUNTBLANK(E4:E4)=0,IF(E4&lt;=349,F4,"ERRORE l'importo unitario non può essere superiore a € 349,00"),"Inserire l'importo unitario")</f>
        <v>Inserire l'importo unitario</v>
      </c>
    </row>
    <row r="7" spans="2:8" ht="14.15" customHeight="1" x14ac:dyDescent="0.35">
      <c r="B7" s="39"/>
      <c r="C7" s="40"/>
      <c r="D7" s="40"/>
      <c r="E7" s="40"/>
      <c r="F7" s="41"/>
    </row>
    <row r="8" spans="2:8" ht="29.15" customHeight="1" thickBot="1" x14ac:dyDescent="0.4">
      <c r="B8" s="7"/>
      <c r="C8" s="7"/>
      <c r="D8" s="7"/>
      <c r="E8" s="8"/>
      <c r="F8" s="9"/>
    </row>
    <row r="9" spans="2:8" ht="54" customHeight="1" thickBot="1" x14ac:dyDescent="0.4">
      <c r="B9" s="42" t="s">
        <v>16</v>
      </c>
      <c r="C9" s="43"/>
      <c r="D9" s="14"/>
      <c r="E9" s="15"/>
      <c r="F9" s="16" t="str">
        <f>IF(E9="","Inserire importo costi manodopera",E9)</f>
        <v>Inserire importo costi manodopera</v>
      </c>
    </row>
    <row r="10" spans="2:8" ht="29.15" customHeight="1" thickBot="1" x14ac:dyDescent="0.4">
      <c r="B10" s="7"/>
      <c r="C10" s="7"/>
      <c r="D10" s="7"/>
      <c r="E10" s="8"/>
      <c r="F10" s="9"/>
    </row>
    <row r="11" spans="2:8" ht="62.65" customHeight="1" thickBot="1" x14ac:dyDescent="0.4">
      <c r="B11" s="44" t="s">
        <v>9</v>
      </c>
      <c r="C11" s="45"/>
      <c r="D11" s="14"/>
      <c r="E11" s="15"/>
      <c r="F11" s="16" t="str">
        <f>IF(E11="","Inserire importo oneri aziendali",E11)</f>
        <v>Inserire importo oneri aziendali</v>
      </c>
    </row>
    <row r="12" spans="2:8" ht="29.15" customHeight="1" thickBot="1" x14ac:dyDescent="0.4">
      <c r="B12" s="7"/>
      <c r="C12" s="7"/>
      <c r="D12" s="7"/>
      <c r="E12" s="8"/>
      <c r="F12" s="9"/>
    </row>
    <row r="13" spans="2:8" ht="62.65" customHeight="1" thickBot="1" x14ac:dyDescent="0.4">
      <c r="B13" s="44" t="s">
        <v>11</v>
      </c>
      <c r="C13" s="45"/>
      <c r="D13" s="14"/>
      <c r="E13" s="27"/>
      <c r="F13" s="19" t="str">
        <f>IF(E13="","Inserire CCNL applicato e relativo codice",E13)</f>
        <v>Inserire CCNL applicato e relativo codice</v>
      </c>
    </row>
    <row r="14" spans="2:8" ht="29.15" customHeight="1" thickBot="1" x14ac:dyDescent="0.4">
      <c r="B14" s="7"/>
      <c r="C14" s="7"/>
      <c r="D14" s="7"/>
      <c r="E14" s="8"/>
      <c r="F14" s="9"/>
    </row>
    <row r="15" spans="2:8" s="1" customFormat="1" ht="48.9" customHeight="1" thickBot="1" x14ac:dyDescent="0.5">
      <c r="B15" s="46" t="s">
        <v>2</v>
      </c>
      <c r="C15" s="47"/>
      <c r="D15" s="11"/>
      <c r="E15" s="35">
        <v>110000</v>
      </c>
      <c r="F15" s="36"/>
      <c r="H15" s="21"/>
    </row>
    <row r="16" spans="2:8" s="1" customFormat="1" ht="15" thickBot="1" x14ac:dyDescent="0.4">
      <c r="C16" s="2"/>
      <c r="E16" s="3"/>
    </row>
    <row r="17" spans="2:8" ht="57" customHeight="1" thickBot="1" x14ac:dyDescent="0.4">
      <c r="B17" s="48" t="s">
        <v>4</v>
      </c>
      <c r="C17" s="49"/>
      <c r="E17" s="37" t="str">
        <f>IF(F6="Inserire l'importo unitario","Inserire l'importo unitario",IF(F6="ERRORE l'importo unitario non può essere superiore a € 349,00","ERRORE l'importo unitario non può essere superiore a € 349,00",IF(F6&lt;=(E9+E11),"ERRORE l’importo offerto non può essere inferiore alla somma dei costi della manodopera più gli oneri aziendali",IF(F9="Inserire importo costi manodopera","Inserire importo costi manodopera",IF(F11="Inserire importo oneri aziendali","Inserire importo oneri aziendali",IF(F13="Inserire CCNL applicato e relativo codice"," Inserire il CCNL applicato e il relativo codice",F6))))))</f>
        <v>Inserire l'importo unitario</v>
      </c>
      <c r="F17" s="38"/>
      <c r="H17" s="28"/>
    </row>
    <row r="18" spans="2:8" ht="48.5" customHeight="1" x14ac:dyDescent="0.35"/>
    <row r="19" spans="2:8" ht="48.5" customHeight="1" x14ac:dyDescent="0.35"/>
    <row r="20" spans="2:8" ht="48.5" customHeight="1" x14ac:dyDescent="0.35"/>
    <row r="21" spans="2:8" ht="48.5" customHeight="1" x14ac:dyDescent="0.35"/>
  </sheetData>
  <sheetProtection algorithmName="SHA-512" hashValue="+OxMI3W7C9C9uuGsj2eae7mDXhyFn77ObXT3zIs8Utn4mlwRN9DKyj57es8Ze7w3QRbOvVUub30Jfix4GmiF2w==" saltValue="mzKYTpwL1oQjhoxUDatrUw==" spinCount="100000" sheet="1" objects="1" scenarios="1"/>
  <protectedRanges>
    <protectedRange sqref="E4:E5" name="Intervallo1"/>
  </protectedRanges>
  <mergeCells count="12">
    <mergeCell ref="B1:F1"/>
    <mergeCell ref="B6:E6"/>
    <mergeCell ref="E15:F15"/>
    <mergeCell ref="E17:F17"/>
    <mergeCell ref="B7:F7"/>
    <mergeCell ref="B9:C9"/>
    <mergeCell ref="B11:C11"/>
    <mergeCell ref="B15:C15"/>
    <mergeCell ref="B17:C17"/>
    <mergeCell ref="B13:C13"/>
    <mergeCell ref="B4:B5"/>
    <mergeCell ref="C5:E5"/>
  </mergeCells>
  <conditionalFormatting sqref="E17">
    <cfRule type="cellIs" dxfId="5" priority="3" operator="equal">
      <formula>$E$15</formula>
    </cfRule>
    <cfRule type="cellIs" dxfId="4" priority="4" operator="lessThan">
      <formula>$E$15</formula>
    </cfRule>
    <cfRule type="cellIs" dxfId="3" priority="5" operator="greaterThan">
      <formula>$E$15</formula>
    </cfRule>
  </conditionalFormatting>
  <conditionalFormatting sqref="E17:F17">
    <cfRule type="cellIs" dxfId="2" priority="1" operator="greaterThan">
      <formula>$E$15</formula>
    </cfRule>
    <cfRule type="cellIs" dxfId="1" priority="2" operator="lessThanOrEqual">
      <formula>$E$15</formula>
    </cfRule>
  </conditionalFormatting>
  <conditionalFormatting sqref="F6">
    <cfRule type="cellIs" dxfId="0" priority="6" operator="greaterThan">
      <formula>#REF!</formula>
    </cfRule>
  </conditionalFormatting>
  <dataValidations count="3">
    <dataValidation type="custom" operator="greaterThan" allowBlank="1" showInputMessage="1" showErrorMessage="1" error="L'importo deve essere maggiore di zero e sono ammesse solo 2 cifre decimali" sqref="E8:E10 E12 E14" xr:uid="{00000000-0002-0000-0000-000001000000}">
      <formula1>AND((LEN(E8)-LEN(INT(E8)))&lt;=3,E8&gt;0)</formula1>
    </dataValidation>
    <dataValidation type="custom" operator="greaterThan" allowBlank="1" showInputMessage="1" showErrorMessage="1" error="L'importo deve essere intero e maggiore di zero" sqref="E11" xr:uid="{00000000-0002-0000-0000-000002000000}">
      <formula1>AND((LEN(E11)-LEN(INT(E11)))&lt;=3,E11&gt;0)</formula1>
    </dataValidation>
    <dataValidation type="custom" operator="equal" allowBlank="1" showInputMessage="1" showErrorMessage="1" error="Non è possibile inserire più di due cifre decimali o un valore pari a zero" sqref="E4" xr:uid="{00000000-0002-0000-0000-000000000000}">
      <formula1>AND((LEN(E4)-LEN(INT(E4)))&lt;=3,E4&lt;&gt;0)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2025-01-30T13:02:52Z</dcterms:modified>
</cp:coreProperties>
</file>