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autoCompressPictures="0" defaultThemeVersion="124226"/>
  <xr:revisionPtr revIDLastSave="0" documentId="13_ncr:1_{E06719F6-AE3C-4F65-8C31-B52A7FDA6BD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3" l="1"/>
  <c r="F11" i="13"/>
  <c r="F13" i="13"/>
  <c r="F6" i="13"/>
  <c r="F5" i="13"/>
  <c r="F8" i="13" s="1"/>
  <c r="F7" i="13"/>
  <c r="F4" i="13"/>
  <c r="F17" i="13" l="1"/>
  <c r="F15" i="13"/>
  <c r="E23" i="13" s="1"/>
</calcChain>
</file>

<file path=xl/sharedStrings.xml><?xml version="1.0" encoding="utf-8"?>
<sst xmlns="http://schemas.openxmlformats.org/spreadsheetml/2006/main" count="23" uniqueCount="23">
  <si>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</si>
  <si>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</si>
  <si>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</si>
  <si>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</si>
  <si>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</si>
  <si>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</si>
  <si>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</si>
  <si>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</si>
  <si>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</si>
  <si>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</si>
  <si>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</si>
  <si>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t>A</t>
  </si>
  <si>
    <t>B</t>
  </si>
  <si>
    <t>A1</t>
  </si>
  <si>
    <t>B1</t>
  </si>
  <si>
    <t>Montaggio Seduta direzionale visitatore</t>
  </si>
  <si>
    <t>Montaggio Seduta direzionale</t>
  </si>
  <si>
    <t>Marca e modello delle sedute direzionali offerte</t>
  </si>
  <si>
    <t>Marca e modello delle sedute direzionali visitatore offerte</t>
  </si>
  <si>
    <r>
      <t xml:space="preserve">Seduta direzionale
</t>
    </r>
    <r>
      <rPr>
        <i/>
        <sz val="10"/>
        <rFont val="Arial"/>
        <family val="2"/>
      </rPr>
      <t>comprensivo di servizio di imballo, etichettatura, trasporto, consegna, garanzia e gestione dei resi (come indicato nel Capitolato tecnico)</t>
    </r>
  </si>
  <si>
    <r>
      <t xml:space="preserve">Seduta direzionale visitatore
</t>
    </r>
    <r>
      <rPr>
        <i/>
        <sz val="10"/>
        <rFont val="Arial"/>
        <family val="2"/>
      </rPr>
      <t>comprensivo di servizio di imballo, etichettatura, trasporto, consegna, garanzia e gestione dei resi (come indicato nel Capitolato tecnico)</t>
    </r>
  </si>
  <si>
    <t>Negoziazione n. 4682351 - S - 52154 - Iniz 251-2024 - Fornitura di sedute direzionali per le sedi Sogei</t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</si>
  <si>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color rgb="FFFF0000"/>
        <rFont val="Arial"/>
        <family val="2"/>
      </rPr>
      <t>Euro 2.507,5</t>
    </r>
    <r>
      <rPr>
        <sz val="12"/>
        <color rgb="FFFF000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</si>
</sst>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164" fontId="1" fillId="6" borderId="11" xfId="0" applyNumberFormat="1" applyFont="1" applyFill="1" applyBorder="1" applyAlignment="1" applyProtection="1">
      <alignment horizontal="center" vertical="center"/>
      <protection locked="0"/>
    </xf>
    <xf numFmtId="164" fontId="1" fillId="0" borderId="1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3" borderId="13" xfId="0" applyFont="1" applyFill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" fontId="2" fillId="4" borderId="7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164" fontId="12" fillId="4" borderId="17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18" xfId="0" applyNumberFormat="1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49" fontId="2" fillId="4" borderId="18" xfId="0" applyNumberFormat="1" applyFont="1" applyFill="1" applyBorder="1" applyAlignment="1">
      <alignment horizontal="left" vertical="center" wrapText="1"/>
    </xf>
    <xf numFmtId="164" fontId="2" fillId="6" borderId="18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5" xfId="0" applyNumberFormat="1" applyFont="1" applyFill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left" vertical="center" wrapText="1"/>
    </xf>
    <xf numFmtId="164" fontId="2" fillId="6" borderId="7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4" xfId="0" applyNumberFormat="1" applyFont="1" applyBorder="1" applyAlignment="1">
      <alignment horizontal="center" vertical="center" wrapText="1"/>
    </xf>
    <xf numFmtId="49" fontId="1" fillId="6" borderId="1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0" fontId="12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49" fontId="8" fillId="0" borderId="10" xfId="0" applyNumberFormat="1" applyFont="1" applyBorder="1" applyAlignment="1">
      <alignment horizontal="left" vertical="center" wrapText="1"/>
    </xf>
    <xf numFmtId="49" fontId="8" fillId="0" borderId="11" xfId="0" applyNumberFormat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tabSelected="1" zoomScale="86" zoomScaleNormal="86" workbookViewId="0">
      <selection activeCell="E2" sqref="E2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54.26953125" customWidth="1"/>
    <col min="4" max="4" width="10.54296875" customWidth="1"/>
    <col min="5" max="5" width="18.6328125" customWidth="1"/>
    <col min="6" max="6" width="35.26953125" customWidth="1"/>
    <col min="7" max="7" width="22.7265625" customWidth="1"/>
    <col min="8" max="8" width="10.90625" bestFit="1" customWidth="1"/>
  </cols>
  <sheetData>
    <row r="1" spans="2:8" ht="70" customHeight="1" thickBot="1" x14ac:dyDescent="0.4">
      <c r="B1" s="40" t="s">
        <v>21</v>
      </c>
      <c r="C1" s="40"/>
      <c r="D1" s="40"/>
      <c r="E1" s="40"/>
      <c r="F1" s="40"/>
      <c r="G1" s="18"/>
    </row>
    <row r="2" spans="2:8" ht="46.5" customHeight="1" thickBot="1" x14ac:dyDescent="0.4">
      <c r="B2" s="10"/>
      <c r="C2" s="10"/>
      <c r="D2" s="10"/>
      <c r="E2" s="19" t="s">
        <v>0</v>
      </c>
      <c r="F2" s="10"/>
      <c r="G2" s="6"/>
    </row>
    <row r="3" spans="2:8" ht="62" customHeight="1" thickBot="1" x14ac:dyDescent="0.4">
      <c r="B3" s="27" t="s">
        <v>5</v>
      </c>
      <c r="C3" s="12" t="s">
        <v>1</v>
      </c>
      <c r="D3" s="13" t="s">
        <v>6</v>
      </c>
      <c r="E3" s="28" t="s">
        <v>7</v>
      </c>
      <c r="F3" s="12" t="s">
        <v>8</v>
      </c>
      <c r="G3" s="6"/>
    </row>
    <row r="4" spans="2:8" ht="63.9" customHeight="1" x14ac:dyDescent="0.35">
      <c r="B4" s="17" t="s">
        <v>11</v>
      </c>
      <c r="C4" s="31" t="s">
        <v>19</v>
      </c>
      <c r="D4" s="21">
        <v>43</v>
      </c>
      <c r="E4" s="25"/>
      <c r="F4" s="5">
        <f>D4*E4</f>
        <v>0</v>
      </c>
      <c r="H4" s="4"/>
    </row>
    <row r="5" spans="2:8" ht="63.9" customHeight="1" x14ac:dyDescent="0.35">
      <c r="B5" s="32" t="s">
        <v>13</v>
      </c>
      <c r="C5" s="29" t="s">
        <v>16</v>
      </c>
      <c r="D5" s="26">
        <v>43</v>
      </c>
      <c r="E5" s="30"/>
      <c r="F5" s="33">
        <f>D5*E5</f>
        <v>0</v>
      </c>
      <c r="H5" s="4"/>
    </row>
    <row r="6" spans="2:8" ht="63.9" customHeight="1" x14ac:dyDescent="0.35">
      <c r="B6" s="32" t="s">
        <v>12</v>
      </c>
      <c r="C6" s="29" t="s">
        <v>20</v>
      </c>
      <c r="D6" s="26">
        <v>172</v>
      </c>
      <c r="E6" s="30"/>
      <c r="F6" s="33">
        <f>D6*E6</f>
        <v>0</v>
      </c>
      <c r="H6" s="4"/>
    </row>
    <row r="7" spans="2:8" ht="83.65" customHeight="1" thickBot="1" x14ac:dyDescent="0.4">
      <c r="B7" s="34" t="s">
        <v>14</v>
      </c>
      <c r="C7" s="35" t="s">
        <v>15</v>
      </c>
      <c r="D7" s="22">
        <v>172</v>
      </c>
      <c r="E7" s="36"/>
      <c r="F7" s="37">
        <f>D7*E7</f>
        <v>0</v>
      </c>
      <c r="G7" s="6"/>
    </row>
    <row r="8" spans="2:8" ht="80" customHeight="1" thickBot="1" x14ac:dyDescent="0.4">
      <c r="B8" s="41" t="s">
        <v>3</v>
      </c>
      <c r="C8" s="42"/>
      <c r="D8" s="42"/>
      <c r="E8" s="43"/>
      <c r="F8" s="24" t="str">
        <f>IF(COUNTBLANK(E4:E7)=0,IF((SUM(F4:F7))&lt;=E21,(SUM(F4:F7)),"ERRORE l'importo offerto supera la base d'asta"),"Inserire importi unitari")</f>
        <v>Inserire importi unitari</v>
      </c>
    </row>
    <row r="9" spans="2:8" ht="14.15" customHeight="1" x14ac:dyDescent="0.35">
      <c r="B9" s="48"/>
      <c r="C9" s="49"/>
      <c r="D9" s="49"/>
      <c r="E9" s="49"/>
      <c r="F9" s="50"/>
    </row>
    <row r="10" spans="2:8" ht="29.15" customHeight="1" thickBot="1" x14ac:dyDescent="0.4">
      <c r="B10" s="7"/>
      <c r="C10" s="7"/>
      <c r="D10" s="7"/>
      <c r="E10" s="8"/>
      <c r="F10" s="9"/>
    </row>
    <row r="11" spans="2:8" ht="62.65" customHeight="1" thickBot="1" x14ac:dyDescent="0.4">
      <c r="B11" s="57" t="s">
        <v>17</v>
      </c>
      <c r="C11" s="52"/>
      <c r="D11" s="14"/>
      <c r="E11" s="38"/>
      <c r="F11" s="20" t="str">
        <f>IF(E11="","Inserire la marca e il modello delle sedute direzionali offerte",E11)</f>
        <v>Inserire la marca e il modello delle sedute direzionali offerte</v>
      </c>
    </row>
    <row r="12" spans="2:8" ht="29.15" customHeight="1" thickBot="1" x14ac:dyDescent="0.4">
      <c r="B12" s="7"/>
      <c r="C12" s="7"/>
      <c r="D12" s="7"/>
      <c r="E12" s="8"/>
      <c r="F12" s="9"/>
    </row>
    <row r="13" spans="2:8" ht="62.65" customHeight="1" thickBot="1" x14ac:dyDescent="0.4">
      <c r="B13" s="57" t="s">
        <v>18</v>
      </c>
      <c r="C13" s="52"/>
      <c r="D13" s="14"/>
      <c r="E13" s="38"/>
      <c r="F13" s="20" t="str">
        <f>IF(E13="","Inserire la marca e il modello delle sedute direzionali visitatore offerte",E13)</f>
        <v>Inserire la marca e il modello delle sedute direzionali visitatore offerte</v>
      </c>
    </row>
    <row r="14" spans="2:8" ht="29.15" customHeight="1" thickBot="1" x14ac:dyDescent="0.4">
      <c r="B14" s="7"/>
      <c r="C14" s="7"/>
      <c r="D14" s="7"/>
      <c r="E14" s="8"/>
      <c r="F14" s="9"/>
    </row>
    <row r="15" spans="2:8" ht="54" customHeight="1" thickBot="1" x14ac:dyDescent="0.4">
      <c r="B15" s="51" t="s">
        <v>22</v>
      </c>
      <c r="C15" s="52"/>
      <c r="D15" s="14"/>
      <c r="E15" s="15"/>
      <c r="F15" s="16" t="str">
        <f>IF(E15="","Inserire importo costi monodopera",E15)</f>
        <v>Inserire importo costi monodopera</v>
      </c>
    </row>
    <row r="16" spans="2:8" ht="29.15" customHeight="1" thickBot="1" x14ac:dyDescent="0.4">
      <c r="B16" s="7"/>
      <c r="C16" s="7"/>
      <c r="D16" s="7"/>
      <c r="E16" s="8"/>
      <c r="F16" s="9"/>
    </row>
    <row r="17" spans="2:8" ht="62.65" customHeight="1" thickBot="1" x14ac:dyDescent="0.4">
      <c r="B17" s="51" t="s">
        <v>9</v>
      </c>
      <c r="C17" s="52"/>
      <c r="D17" s="14"/>
      <c r="E17" s="15"/>
      <c r="F17" s="16" t="str">
        <f>IF(E17="","Inserire importo oneri aziendali",E17)</f>
        <v>Inserire importo oneri aziendali</v>
      </c>
    </row>
    <row r="18" spans="2:8" ht="29.15" customHeight="1" thickBot="1" x14ac:dyDescent="0.4">
      <c r="B18" s="7"/>
      <c r="C18" s="7"/>
      <c r="D18" s="7"/>
      <c r="E18" s="8"/>
      <c r="F18" s="9"/>
    </row>
    <row r="19" spans="2:8" ht="62.65" customHeight="1" thickBot="1" x14ac:dyDescent="0.4">
      <c r="B19" s="51" t="s">
        <v>10</v>
      </c>
      <c r="C19" s="52"/>
      <c r="D19" s="14"/>
      <c r="E19" s="38"/>
      <c r="F19" s="20" t="str">
        <f>IF(E19="","Inserire CCNL applicato e relativo codice",E19)</f>
        <v>Inserire CCNL applicato e relativo codice</v>
      </c>
    </row>
    <row r="20" spans="2:8" ht="29.15" customHeight="1" thickBot="1" x14ac:dyDescent="0.4">
      <c r="B20" s="7"/>
      <c r="C20" s="7"/>
      <c r="D20" s="7"/>
      <c r="E20" s="8"/>
      <c r="F20" s="9"/>
    </row>
    <row r="21" spans="2:8" s="1" customFormat="1" ht="48.9" customHeight="1" thickBot="1" x14ac:dyDescent="0.5">
      <c r="B21" s="53" t="s">
        <v>2</v>
      </c>
      <c r="C21" s="54"/>
      <c r="D21" s="11"/>
      <c r="E21" s="44">
        <v>137252</v>
      </c>
      <c r="F21" s="45"/>
      <c r="H21" s="23"/>
    </row>
    <row r="22" spans="2:8" s="1" customFormat="1" ht="15" thickBot="1" x14ac:dyDescent="0.4">
      <c r="C22" s="2"/>
      <c r="E22" s="3"/>
    </row>
    <row r="23" spans="2:8" ht="57" customHeight="1" thickBot="1" x14ac:dyDescent="0.4">
      <c r="B23" s="55" t="s">
        <v>4</v>
      </c>
      <c r="C23" s="56"/>
      <c r="E23" s="46" t="str">
        <f>IF(F8="Inserire importi unitari","Inserire tutti gli importi",IF((F8&gt;E21),"ERRORE l'importo offerto supera la base d'asta",IF(F8&lt;=(E15+E17),"ERRORE l’importo offerto non può essere inferiore alla somma dei costi della manodopera più gli oneri aziendali",IF(F11="Inserire la marca e il modello delle sedute direzionali offerte","Inserire la marca e il modello delle sedute direzionali offerte",IF(F13="Inserire la marca e il modello delle sedute direzionali visitatore offerte"," Inserire la marca e il modello delle sedute direzionali visitatore offerte",IF(F15="Inserire importo costi monodopera","Inserire i costi della manodopera",IF(F17="Inserire importo oneri aziendali","Inserire gli oneri aziendali",IF(F19="Inserire CCNL applicato e relativo codice"," Inserire il CCNL applicato e il relativo codice",F8))))))))</f>
        <v>Inserire tutti gli importi</v>
      </c>
      <c r="F23" s="47"/>
      <c r="H23" s="39"/>
    </row>
    <row r="24" spans="2:8" ht="48.5" customHeight="1" x14ac:dyDescent="0.35"/>
    <row r="25" spans="2:8" ht="48.5" customHeight="1" x14ac:dyDescent="0.35"/>
    <row r="26" spans="2:8" ht="48.5" customHeight="1" x14ac:dyDescent="0.35"/>
    <row r="27" spans="2:8" ht="48.5" customHeight="1" x14ac:dyDescent="0.35"/>
  </sheetData>
  <sheetProtection algorithmName="SHA-512" hashValue="NH5G2Yz17QNdGMPyWvJdw3GOASyy5NYAbdPJFiSCfvLoi97gprMPpwDnSHfBCcYrVCvYvf7FCfw00K6Jouv9ng==" saltValue="8v9D7TZyX4kCj+mlqvFjqw==" spinCount="100000" sheet="1" objects="1" scenarios="1"/>
  <protectedRanges>
    <protectedRange sqref="E4:E7" name="Intervallo1"/>
  </protectedRanges>
  <mergeCells count="12">
    <mergeCell ref="B1:F1"/>
    <mergeCell ref="B8:E8"/>
    <mergeCell ref="E21:F21"/>
    <mergeCell ref="E23:F23"/>
    <mergeCell ref="B9:F9"/>
    <mergeCell ref="B15:C15"/>
    <mergeCell ref="B17:C17"/>
    <mergeCell ref="B21:C21"/>
    <mergeCell ref="B23:C23"/>
    <mergeCell ref="B13:C13"/>
    <mergeCell ref="B11:C11"/>
    <mergeCell ref="B19:C19"/>
  </mergeCells>
  <conditionalFormatting sqref="E23">
    <cfRule type="cellIs" dxfId="5" priority="3" operator="equal">
      <formula>$E$21</formula>
    </cfRule>
    <cfRule type="cellIs" dxfId="4" priority="4" operator="lessThan">
      <formula>$E$21</formula>
    </cfRule>
    <cfRule type="cellIs" dxfId="3" priority="5" operator="greaterThan">
      <formula>$E$21</formula>
    </cfRule>
  </conditionalFormatting>
  <conditionalFormatting sqref="E23:F23">
    <cfRule type="cellIs" dxfId="2" priority="1" operator="greaterThan">
      <formula>$E$21</formula>
    </cfRule>
    <cfRule type="cellIs" dxfId="1" priority="2" operator="lessThanOrEqual">
      <formula>$E$21</formula>
    </cfRule>
  </conditionalFormatting>
  <conditionalFormatting sqref="F8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5:E16 E20 E12 E10 E18" xr:uid="{00000000-0002-0000-0000-000001000000}">
      <formula1>AND((LEN(E10)-LEN(INT(E10)))&lt;=3,E10&gt;0)</formula1>
    </dataValidation>
    <dataValidation type="custom" operator="greaterThan" allowBlank="1" showInputMessage="1" showErrorMessage="1" error="L'importo deve essere intero e maggiore di zero" sqref="E17" xr:uid="{00000000-0002-0000-0000-000002000000}">
      <formula1>AND((LEN(E17)-LEN(INT(E17)))&lt;=3,E17&gt;0)</formula1>
    </dataValidation>
    <dataValidation type="custom" operator="equal" allowBlank="1" showInputMessage="1" showErrorMessage="1" error="Non è possibile inserire più di due cifre decimali o un valore pari a zero" sqref="E4:E7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2025-01-13T16:02:04Z</dcterms:modified>
</cp:coreProperties>
</file>