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autoCompressPictures="0" defaultThemeVersion="124226"/>
  <xr:revisionPtr revIDLastSave="0" documentId="13_ncr:1_{52692EDF-A3F0-4145-983D-259C35072DE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8" i="1"/>
  <c r="G15" i="1"/>
  <c r="G14" i="1"/>
  <c r="G4" i="1"/>
  <c r="G10" i="1"/>
  <c r="G9" i="1"/>
  <c r="G11" i="1"/>
  <c r="G6" i="1" l="1"/>
  <c r="G16" i="1"/>
  <c r="G12" i="1"/>
  <c r="G18" i="1" l="1"/>
  <c r="F22" i="1" s="1"/>
  <c r="F24" i="1" l="1"/>
</calcChain>
</file>

<file path=xl/sharedStrings.xml><?xml version="1.0" encoding="utf-8"?>
<sst xmlns="http://schemas.openxmlformats.org/spreadsheetml/2006/main" count="63" uniqueCount="39">
  <si>
    <t>Celle da compilare</t>
  </si>
  <si>
    <t>→</t>
  </si>
  <si>
    <t>Descrizione</t>
  </si>
  <si>
    <t>Importo totale (€)</t>
  </si>
  <si>
    <t>1</t>
  </si>
  <si>
    <t>A</t>
  </si>
  <si>
    <t>B</t>
  </si>
  <si>
    <t>Base d'asta A</t>
  </si>
  <si>
    <t>Base d'asta B</t>
  </si>
  <si>
    <t>Prezzo totale a base d'asta al netto dell'IVA</t>
  </si>
  <si>
    <t>Importo unitario (€)</t>
  </si>
  <si>
    <t>Beneficiario</t>
  </si>
  <si>
    <t>Durata</t>
  </si>
  <si>
    <t>AutoCAD - including specialized toolsets – Product Subscription Renewal Multi-user</t>
  </si>
  <si>
    <t>11</t>
  </si>
  <si>
    <t>Q.tà</t>
  </si>
  <si>
    <t>Acquisto Subscription Revit</t>
  </si>
  <si>
    <t>Dal 01/12/2024 fino al 30/11/2025</t>
  </si>
  <si>
    <t>8</t>
  </si>
  <si>
    <t>Acquisto Subscription Autocad Full</t>
  </si>
  <si>
    <t>16</t>
  </si>
  <si>
    <t>4</t>
  </si>
  <si>
    <t>Acquisto Subscription Autocad</t>
  </si>
  <si>
    <t>C</t>
  </si>
  <si>
    <t>Base d'asta C</t>
  </si>
  <si>
    <t>RDA  n. 52109</t>
  </si>
  <si>
    <t xml:space="preserve">Prezzo Totale preventivo (A) al netto dell'IVA €  --&gt;  </t>
  </si>
  <si>
    <t xml:space="preserve">Prezzo Totale preventivo (B) al netto dell'IVA €  --&gt;  </t>
  </si>
  <si>
    <t xml:space="preserve">Prezzo Totale preventivo (C) al netto dell'IVA €  --&gt;  </t>
  </si>
  <si>
    <t xml:space="preserve">Prezzo Totale preventivo (A+B+C) al netto dell'IVA €  --&gt;  </t>
  </si>
  <si>
    <t>Sistema di Verifica in caso di preventivo superiore alla base d'asta</t>
  </si>
  <si>
    <t>Prezzo totale preventivo al netto dell'IVA</t>
  </si>
  <si>
    <t>3 mesi fino al 03/08/2024</t>
  </si>
  <si>
    <t>Dal 04/08/2024 fino al 30/11/2025</t>
  </si>
  <si>
    <t>Fee di riattivazione licenze - AutoCAD - including specialized toolsets – Product Subscription Renewal Multi-user</t>
  </si>
  <si>
    <r>
      <rPr>
        <b/>
        <sz val="9"/>
        <color rgb="FF000000"/>
        <rFont val="Arial"/>
        <family val="2"/>
      </rPr>
      <t>DAG</t>
    </r>
    <r>
      <rPr>
        <sz val="9"/>
        <color rgb="FF000000"/>
        <rFont val="Arial"/>
        <family val="2"/>
      </rPr>
      <t xml:space="preserve"> – In uso presso "Applicazioni trasversali e Data Management DAG" (DSG.ADD)</t>
    </r>
  </si>
  <si>
    <r>
      <rPr>
        <b/>
        <sz val="9"/>
        <color rgb="FF000000"/>
        <rFont val="Arial"/>
        <family val="2"/>
      </rPr>
      <t>SOGEI</t>
    </r>
    <r>
      <rPr>
        <sz val="9"/>
        <color rgb="FF000000"/>
        <rFont val="Arial"/>
        <family val="2"/>
      </rPr>
      <t xml:space="preserve"> – Logistica e Sicurezza sul Lavoro (SLS.SIL)</t>
    </r>
  </si>
  <si>
    <r>
      <rPr>
        <b/>
        <sz val="9"/>
        <color theme="1"/>
        <rFont val="Arial"/>
        <family val="2"/>
      </rPr>
      <t>SOGE</t>
    </r>
    <r>
      <rPr>
        <sz val="9"/>
        <color theme="1"/>
        <rFont val="Arial"/>
        <family val="2"/>
      </rPr>
      <t>I – Conduzione e Manutenzione Impianti (IMT.CMI)</t>
    </r>
  </si>
  <si>
    <r>
      <rPr>
        <b/>
        <sz val="9"/>
        <color rgb="FF000000"/>
        <rFont val="Arial"/>
        <family val="2"/>
      </rPr>
      <t>ADM</t>
    </r>
    <r>
      <rPr>
        <sz val="9"/>
        <color rgb="FF000000"/>
        <rFont val="Arial"/>
        <family val="2"/>
      </rPr>
      <t xml:space="preserve"> - Agenzia delle Dogane e Dei Monopoli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</si>
</sst>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0" borderId="0" xfId="1" applyFont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2" fontId="15" fillId="3" borderId="12" xfId="0" applyNumberFormat="1" applyFont="1" applyFill="1" applyBorder="1" applyAlignment="1">
      <alignment horizontal="center" vertical="center" wrapText="1"/>
    </xf>
    <xf numFmtId="2" fontId="15" fillId="3" borderId="13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left" vertical="center" wrapText="1"/>
    </xf>
    <xf numFmtId="0" fontId="18" fillId="3" borderId="1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7" fillId="0" borderId="15" xfId="0" applyFont="1" applyBorder="1" applyAlignment="1">
      <alignment horizontal="left" vertical="center" wrapText="1"/>
    </xf>
    <xf numFmtId="2" fontId="15" fillId="3" borderId="15" xfId="0" applyNumberFormat="1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165" fontId="2" fillId="3" borderId="0" xfId="0" applyNumberFormat="1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right" vertical="center"/>
    </xf>
    <xf numFmtId="165" fontId="17" fillId="3" borderId="0" xfId="0" applyNumberFormat="1" applyFont="1" applyFill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7" fillId="0" borderId="12" xfId="0" applyNumberFormat="1" applyFont="1" applyBorder="1" applyAlignment="1">
      <alignment horizontal="center" vertical="center" wrapText="1"/>
    </xf>
    <xf numFmtId="165" fontId="17" fillId="0" borderId="15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0" fontId="18" fillId="3" borderId="15" xfId="0" applyFont="1" applyFill="1" applyBorder="1" applyAlignment="1">
      <alignment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165" fontId="17" fillId="2" borderId="12" xfId="0" applyNumberFormat="1" applyFont="1" applyFill="1" applyBorder="1" applyAlignment="1" applyProtection="1">
      <alignment horizontal="center" vertical="center" wrapText="1"/>
      <protection locked="0"/>
    </xf>
    <xf numFmtId="165" fontId="17" fillId="2" borderId="13" xfId="0" applyNumberFormat="1" applyFont="1" applyFill="1" applyBorder="1" applyAlignment="1" applyProtection="1">
      <alignment horizontal="center" vertical="center" wrapText="1"/>
      <protection locked="0"/>
    </xf>
    <xf numFmtId="165" fontId="17" fillId="2" borderId="15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13" xfId="0" applyNumberFormat="1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65" fontId="17" fillId="2" borderId="4" xfId="0" applyNumberFormat="1" applyFont="1" applyFill="1" applyBorder="1" applyAlignment="1" applyProtection="1">
      <alignment horizontal="center" vertical="center" wrapText="1"/>
      <protection locked="0"/>
    </xf>
    <xf numFmtId="165" fontId="17" fillId="6" borderId="3" xfId="0" applyNumberFormat="1" applyFont="1" applyFill="1" applyBorder="1" applyAlignment="1">
      <alignment horizontal="center" vertical="center" wrapText="1"/>
    </xf>
    <xf numFmtId="165" fontId="17" fillId="6" borderId="8" xfId="0" applyNumberFormat="1" applyFont="1" applyFill="1" applyBorder="1" applyAlignment="1">
      <alignment horizontal="center" vertical="center" wrapText="1"/>
    </xf>
    <xf numFmtId="165" fontId="17" fillId="6" borderId="6" xfId="0" applyNumberFormat="1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right" vertical="center"/>
    </xf>
    <xf numFmtId="0" fontId="12" fillId="7" borderId="10" xfId="0" applyFont="1" applyFill="1" applyBorder="1" applyAlignment="1">
      <alignment horizontal="right" vertical="center"/>
    </xf>
    <xf numFmtId="0" fontId="16" fillId="5" borderId="3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165" fontId="17" fillId="5" borderId="3" xfId="0" applyNumberFormat="1" applyFont="1" applyFill="1" applyBorder="1" applyAlignment="1">
      <alignment horizontal="center" vertical="center" wrapText="1"/>
    </xf>
    <xf numFmtId="165" fontId="17" fillId="5" borderId="8" xfId="0" applyNumberFormat="1" applyFont="1" applyFill="1" applyBorder="1" applyAlignment="1">
      <alignment horizontal="center" vertical="center" wrapText="1"/>
    </xf>
    <xf numFmtId="165" fontId="17" fillId="5" borderId="6" xfId="0" applyNumberFormat="1" applyFont="1" applyFill="1" applyBorder="1" applyAlignment="1">
      <alignment horizontal="center" vertical="center" wrapText="1"/>
    </xf>
    <xf numFmtId="165" fontId="17" fillId="4" borderId="9" xfId="0" applyNumberFormat="1" applyFont="1" applyFill="1" applyBorder="1" applyAlignment="1">
      <alignment horizontal="center" vertical="center" wrapText="1"/>
    </xf>
    <xf numFmtId="165" fontId="17" fillId="4" borderId="14" xfId="0" applyNumberFormat="1" applyFont="1" applyFill="1" applyBorder="1" applyAlignment="1">
      <alignment horizontal="center" vertical="center" wrapText="1"/>
    </xf>
    <xf numFmtId="165" fontId="17" fillId="4" borderId="6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/>
    </xf>
    <xf numFmtId="165" fontId="14" fillId="0" borderId="4" xfId="0" applyNumberFormat="1" applyFont="1" applyBorder="1" applyAlignment="1">
      <alignment horizontal="center" vertical="center"/>
    </xf>
    <xf numFmtId="0" fontId="12" fillId="7" borderId="18" xfId="0" applyFont="1" applyFill="1" applyBorder="1" applyAlignment="1">
      <alignment horizontal="right" vertical="center"/>
    </xf>
    <xf numFmtId="0" fontId="12" fillId="7" borderId="19" xfId="0" applyFont="1" applyFill="1" applyBorder="1" applyAlignment="1">
      <alignment horizontal="right" vertical="center"/>
    </xf>
    <xf numFmtId="0" fontId="12" fillId="7" borderId="20" xfId="0" applyFont="1" applyFill="1" applyBorder="1" applyAlignment="1">
      <alignment horizontal="right" vertical="center"/>
    </xf>
    <xf numFmtId="0" fontId="12" fillId="7" borderId="11" xfId="0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2" borderId="2" xfId="4" applyNumberFormat="1" applyFont="1" applyFill="1" applyBorder="1" applyAlignment="1" applyProtection="1">
      <alignment horizontal="center" vertical="center" wrapText="1"/>
    </xf>
    <xf numFmtId="165" fontId="8" fillId="2" borderId="4" xfId="4" applyNumberFormat="1" applyFont="1" applyFill="1" applyBorder="1" applyAlignment="1" applyProtection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5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right" vertical="center"/>
    </xf>
    <xf numFmtId="0" fontId="12" fillId="7" borderId="5" xfId="0" applyFont="1" applyFill="1" applyBorder="1" applyAlignment="1">
      <alignment horizontal="right" vertical="center"/>
    </xf>
    <xf numFmtId="0" fontId="12" fillId="7" borderId="4" xfId="0" applyFont="1" applyFill="1" applyBorder="1" applyAlignment="1">
      <alignment horizontal="right" vertical="center"/>
    </xf>
    <xf numFmtId="0" fontId="5" fillId="7" borderId="2" xfId="1" applyFont="1" applyFill="1" applyBorder="1" applyAlignment="1">
      <alignment horizontal="right" vertical="center" wrapText="1"/>
    </xf>
    <xf numFmtId="0" fontId="5" fillId="7" borderId="5" xfId="1" applyFont="1" applyFill="1" applyBorder="1" applyAlignment="1">
      <alignment horizontal="right" vertical="center" wrapText="1"/>
    </xf>
    <xf numFmtId="0" fontId="5" fillId="7" borderId="4" xfId="1" applyFont="1" applyFill="1" applyBorder="1" applyAlignment="1">
      <alignment horizontal="right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2" fontId="15" fillId="3" borderId="3" xfId="0" applyNumberFormat="1" applyFont="1" applyFill="1" applyBorder="1" applyAlignment="1">
      <alignment horizontal="center" vertical="center" wrapText="1"/>
    </xf>
    <xf numFmtId="2" fontId="15" fillId="3" borderId="6" xfId="0" applyNumberFormat="1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10"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3" zoomScale="98" zoomScaleNormal="98" workbookViewId="0">
      <selection activeCell="C4" sqref="C4:C5"/>
    </sheetView>
  </sheetViews>
  <sheetFormatPr defaultColWidth="8.81640625" defaultRowHeight="14.5" x14ac:dyDescent="0.35"/>
  <cols>
    <col min="1" max="1" width="5.1796875" customWidth="1"/>
    <col min="2" max="2" width="32.54296875" customWidth="1"/>
    <col min="3" max="3" width="43.81640625" customWidth="1"/>
    <col min="4" max="4" width="28.1796875" customWidth="1"/>
    <col min="5" max="5" width="7.54296875" bestFit="1" customWidth="1"/>
    <col min="6" max="6" width="17.81640625" customWidth="1"/>
    <col min="7" max="7" width="20.7265625" customWidth="1"/>
    <col min="8" max="8" width="13.26953125" customWidth="1"/>
  </cols>
  <sheetData>
    <row r="1" spans="1:9" ht="16" thickBot="1" x14ac:dyDescent="0.4">
      <c r="B1" s="74" t="s">
        <v>25</v>
      </c>
      <c r="C1" s="74"/>
      <c r="D1" s="11"/>
      <c r="I1" s="1"/>
    </row>
    <row r="2" spans="1:9" ht="15" thickBot="1" x14ac:dyDescent="0.4">
      <c r="F2" s="16" t="s">
        <v>0</v>
      </c>
      <c r="I2" s="7"/>
    </row>
    <row r="3" spans="1:9" ht="15" thickBot="1" x14ac:dyDescent="0.4">
      <c r="A3" s="56" t="s">
        <v>5</v>
      </c>
      <c r="B3" s="19" t="s">
        <v>2</v>
      </c>
      <c r="C3" s="19" t="s">
        <v>11</v>
      </c>
      <c r="D3" s="49" t="s">
        <v>12</v>
      </c>
      <c r="E3" s="20" t="s">
        <v>15</v>
      </c>
      <c r="F3" s="24" t="s">
        <v>10</v>
      </c>
      <c r="G3" s="19" t="s">
        <v>3</v>
      </c>
      <c r="H3" s="19" t="s">
        <v>7</v>
      </c>
    </row>
    <row r="4" spans="1:9" ht="36.65" customHeight="1" thickBot="1" x14ac:dyDescent="0.4">
      <c r="A4" s="57"/>
      <c r="B4" s="37" t="s">
        <v>34</v>
      </c>
      <c r="C4" s="95" t="s">
        <v>38</v>
      </c>
      <c r="D4" s="38" t="s">
        <v>32</v>
      </c>
      <c r="E4" s="93" t="s">
        <v>14</v>
      </c>
      <c r="F4" s="50"/>
      <c r="G4" s="39">
        <f>E4*F4</f>
        <v>0</v>
      </c>
      <c r="H4" s="62">
        <v>60958.37</v>
      </c>
    </row>
    <row r="5" spans="1:9" ht="33" customHeight="1" thickBot="1" x14ac:dyDescent="0.4">
      <c r="A5" s="57"/>
      <c r="B5" s="37" t="s">
        <v>13</v>
      </c>
      <c r="C5" s="96"/>
      <c r="D5" s="38" t="s">
        <v>33</v>
      </c>
      <c r="E5" s="94"/>
      <c r="F5" s="50"/>
      <c r="G5" s="39">
        <f>E4*F5</f>
        <v>0</v>
      </c>
      <c r="H5" s="63"/>
    </row>
    <row r="6" spans="1:9" ht="42" customHeight="1" thickBot="1" x14ac:dyDescent="0.4">
      <c r="A6" s="58"/>
      <c r="B6" s="70" t="s">
        <v>26</v>
      </c>
      <c r="C6" s="71"/>
      <c r="D6" s="71"/>
      <c r="E6" s="71"/>
      <c r="F6" s="72"/>
      <c r="G6" s="27">
        <f>IF((SUM(G4:G5))&lt;=H4,(SUM(G4:G5)),"ERRORE l'importo offerto supera la base d'asta A")</f>
        <v>0</v>
      </c>
      <c r="H6" s="64"/>
    </row>
    <row r="7" spans="1:9" ht="15" thickBot="1" x14ac:dyDescent="0.4">
      <c r="A7" s="59" t="s">
        <v>6</v>
      </c>
      <c r="B7" s="22" t="s">
        <v>2</v>
      </c>
      <c r="C7" s="22" t="s">
        <v>11</v>
      </c>
      <c r="D7" s="23" t="s">
        <v>12</v>
      </c>
      <c r="E7" s="23" t="s">
        <v>15</v>
      </c>
      <c r="F7" s="24" t="s">
        <v>10</v>
      </c>
      <c r="G7" s="22" t="s">
        <v>3</v>
      </c>
      <c r="H7" s="22" t="s">
        <v>8</v>
      </c>
    </row>
    <row r="8" spans="1:9" x14ac:dyDescent="0.35">
      <c r="A8" s="60"/>
      <c r="B8" s="40" t="s">
        <v>16</v>
      </c>
      <c r="C8" s="79" t="s">
        <v>37</v>
      </c>
      <c r="D8" s="42" t="s">
        <v>17</v>
      </c>
      <c r="E8" s="12" t="s">
        <v>18</v>
      </c>
      <c r="F8" s="45"/>
      <c r="G8" s="35">
        <f>E8*F8</f>
        <v>0</v>
      </c>
      <c r="H8" s="65">
        <v>71384</v>
      </c>
    </row>
    <row r="9" spans="1:9" x14ac:dyDescent="0.35">
      <c r="A9" s="60"/>
      <c r="B9" s="14" t="s">
        <v>19</v>
      </c>
      <c r="C9" s="80"/>
      <c r="D9" s="43" t="s">
        <v>17</v>
      </c>
      <c r="E9" s="13" t="s">
        <v>20</v>
      </c>
      <c r="F9" s="46"/>
      <c r="G9" s="48">
        <f>E9*F9</f>
        <v>0</v>
      </c>
      <c r="H9" s="66"/>
    </row>
    <row r="10" spans="1:9" x14ac:dyDescent="0.35">
      <c r="A10" s="60"/>
      <c r="B10" s="15" t="s">
        <v>16</v>
      </c>
      <c r="C10" s="81" t="s">
        <v>36</v>
      </c>
      <c r="D10" s="43" t="s">
        <v>17</v>
      </c>
      <c r="E10" s="13" t="s">
        <v>21</v>
      </c>
      <c r="F10" s="46"/>
      <c r="G10" s="48">
        <f>E10*F10</f>
        <v>0</v>
      </c>
      <c r="H10" s="66"/>
    </row>
    <row r="11" spans="1:9" ht="15" thickBot="1" x14ac:dyDescent="0.4">
      <c r="A11" s="60"/>
      <c r="B11" s="41" t="s">
        <v>22</v>
      </c>
      <c r="C11" s="82"/>
      <c r="D11" s="44" t="s">
        <v>17</v>
      </c>
      <c r="E11" s="18" t="s">
        <v>21</v>
      </c>
      <c r="F11" s="47"/>
      <c r="G11" s="36">
        <f>E11*F11</f>
        <v>0</v>
      </c>
      <c r="H11" s="66"/>
    </row>
    <row r="12" spans="1:9" ht="44.15" customHeight="1" thickBot="1" x14ac:dyDescent="0.4">
      <c r="A12" s="61"/>
      <c r="B12" s="73" t="s">
        <v>27</v>
      </c>
      <c r="C12" s="54"/>
      <c r="D12" s="54"/>
      <c r="E12" s="54"/>
      <c r="F12" s="55"/>
      <c r="G12" s="10">
        <f>IF((SUM(G8:G11))&lt;=H8,(SUM(G8:G11)),"ERRORE l'importo offerto supera la base d'asta B")</f>
        <v>0</v>
      </c>
      <c r="H12" s="67"/>
    </row>
    <row r="13" spans="1:9" ht="15" thickBot="1" x14ac:dyDescent="0.4">
      <c r="A13" s="89" t="s">
        <v>23</v>
      </c>
      <c r="B13" s="25" t="s">
        <v>2</v>
      </c>
      <c r="C13" s="25" t="s">
        <v>11</v>
      </c>
      <c r="D13" s="26" t="s">
        <v>12</v>
      </c>
      <c r="E13" s="26" t="s">
        <v>15</v>
      </c>
      <c r="F13" s="28" t="s">
        <v>10</v>
      </c>
      <c r="G13" s="25" t="s">
        <v>3</v>
      </c>
      <c r="H13" s="21" t="s">
        <v>24</v>
      </c>
    </row>
    <row r="14" spans="1:9" x14ac:dyDescent="0.35">
      <c r="A14" s="90"/>
      <c r="B14" s="29" t="s">
        <v>16</v>
      </c>
      <c r="C14" s="92" t="s">
        <v>35</v>
      </c>
      <c r="D14" s="42" t="s">
        <v>17</v>
      </c>
      <c r="E14" s="12" t="s">
        <v>4</v>
      </c>
      <c r="F14" s="45"/>
      <c r="G14" s="35">
        <f>E14*F14</f>
        <v>0</v>
      </c>
      <c r="H14" s="51">
        <v>4672</v>
      </c>
    </row>
    <row r="15" spans="1:9" ht="15" thickBot="1" x14ac:dyDescent="0.4">
      <c r="A15" s="90"/>
      <c r="B15" s="17" t="s">
        <v>22</v>
      </c>
      <c r="C15" s="82"/>
      <c r="D15" s="44" t="s">
        <v>17</v>
      </c>
      <c r="E15" s="18" t="s">
        <v>4</v>
      </c>
      <c r="F15" s="47"/>
      <c r="G15" s="36">
        <f>E15*F15</f>
        <v>0</v>
      </c>
      <c r="H15" s="52"/>
    </row>
    <row r="16" spans="1:9" ht="44.15" customHeight="1" thickBot="1" x14ac:dyDescent="0.4">
      <c r="A16" s="91"/>
      <c r="B16" s="54" t="s">
        <v>28</v>
      </c>
      <c r="C16" s="54"/>
      <c r="D16" s="54"/>
      <c r="E16" s="54"/>
      <c r="F16" s="55"/>
      <c r="G16" s="10">
        <f>IF((SUM(G14:G15))&lt;=H14,(SUM(G14:G15)),"ERRORE l'importo offerto supera la base d'asta A")</f>
        <v>0</v>
      </c>
      <c r="H16" s="53"/>
    </row>
    <row r="17" spans="1:11" ht="14.5" customHeight="1" thickBot="1" x14ac:dyDescent="0.4">
      <c r="A17" s="31"/>
      <c r="B17" s="32"/>
      <c r="C17" s="32"/>
      <c r="D17" s="32"/>
      <c r="E17" s="32"/>
      <c r="F17" s="32"/>
      <c r="G17" s="30"/>
      <c r="H17" s="33"/>
    </row>
    <row r="18" spans="1:11" ht="69" customHeight="1" thickBot="1" x14ac:dyDescent="0.4">
      <c r="A18" s="83" t="s">
        <v>29</v>
      </c>
      <c r="B18" s="84"/>
      <c r="C18" s="84"/>
      <c r="D18" s="84"/>
      <c r="E18" s="84"/>
      <c r="F18" s="85"/>
      <c r="G18" s="34">
        <f>IF(AND(ISNUMBER(G6),ISNUMBER(G12),ISNUMBER(G16)),(G6+G12+G16),"ERRORE almeno uno degli importi offerti supera la relativa base d'asta")</f>
        <v>0</v>
      </c>
    </row>
    <row r="19" spans="1:11" ht="12.75" customHeight="1" thickBot="1" x14ac:dyDescent="0.4">
      <c r="F19" s="1"/>
      <c r="G19" s="4"/>
      <c r="I19" s="2"/>
      <c r="J19" s="2"/>
      <c r="K19" s="2"/>
    </row>
    <row r="20" spans="1:11" s="2" customFormat="1" ht="41.25" customHeight="1" thickBot="1" x14ac:dyDescent="0.4">
      <c r="A20" s="86" t="s">
        <v>9</v>
      </c>
      <c r="B20" s="87"/>
      <c r="C20" s="87"/>
      <c r="D20" s="88"/>
      <c r="E20" s="9" t="s">
        <v>1</v>
      </c>
      <c r="F20" s="75">
        <v>133636</v>
      </c>
      <c r="G20" s="76"/>
    </row>
    <row r="21" spans="1:11" s="2" customFormat="1" ht="15" customHeight="1" thickBot="1" x14ac:dyDescent="0.4">
      <c r="C21" s="3"/>
      <c r="D21" s="3"/>
      <c r="E21" s="3"/>
      <c r="F21" s="6"/>
    </row>
    <row r="22" spans="1:11" s="2" customFormat="1" ht="52.5" customHeight="1" thickBot="1" x14ac:dyDescent="0.4">
      <c r="A22" s="86" t="s">
        <v>30</v>
      </c>
      <c r="B22" s="87"/>
      <c r="C22" s="87"/>
      <c r="D22" s="88"/>
      <c r="E22" s="9" t="s">
        <v>1</v>
      </c>
      <c r="F22" s="77" t="str">
        <f>IF(G18&gt;F20,"ATTENZIONE: L'offerta complessiva è superiore alla Base d'asta","OK")</f>
        <v>OK</v>
      </c>
      <c r="G22" s="78"/>
      <c r="I22"/>
      <c r="J22"/>
      <c r="K22"/>
    </row>
    <row r="23" spans="1:11" s="2" customFormat="1" ht="15" customHeight="1" thickBot="1" x14ac:dyDescent="0.4">
      <c r="C23" s="5"/>
      <c r="D23" s="5"/>
      <c r="E23" s="5"/>
      <c r="F23" s="8"/>
      <c r="I23"/>
      <c r="J23"/>
      <c r="K23"/>
    </row>
    <row r="24" spans="1:11" ht="31.5" customHeight="1" thickBot="1" x14ac:dyDescent="0.4">
      <c r="A24" s="86" t="s">
        <v>31</v>
      </c>
      <c r="B24" s="87"/>
      <c r="C24" s="87"/>
      <c r="D24" s="88"/>
      <c r="E24" s="9" t="s">
        <v>1</v>
      </c>
      <c r="F24" s="68">
        <f>IF((G18&lt;=F20),G18,"ERRORE")</f>
        <v>0</v>
      </c>
      <c r="G24" s="69"/>
    </row>
  </sheetData>
  <sheetProtection algorithmName="SHA-512" hashValue="RyOQ4QFUqrY8t8ZfrhUAvgyrEyhNrONC9JCm3JNC8+aGq3n8wbTedCmsIf2B2UqTabk1PdwlFtkryexr3gyTSA==" saltValue="s54GihnFGqoYq437DUO7Qg==" spinCount="100000" sheet="1" objects="1" scenarios="1"/>
  <mergeCells count="22">
    <mergeCell ref="F24:G24"/>
    <mergeCell ref="B6:F6"/>
    <mergeCell ref="B12:F12"/>
    <mergeCell ref="B1:C1"/>
    <mergeCell ref="F20:G20"/>
    <mergeCell ref="F22:G22"/>
    <mergeCell ref="C8:C9"/>
    <mergeCell ref="C10:C11"/>
    <mergeCell ref="A18:F18"/>
    <mergeCell ref="A20:D20"/>
    <mergeCell ref="A22:D22"/>
    <mergeCell ref="A24:D24"/>
    <mergeCell ref="A13:A16"/>
    <mergeCell ref="C14:C15"/>
    <mergeCell ref="E4:E5"/>
    <mergeCell ref="C4:C5"/>
    <mergeCell ref="H14:H16"/>
    <mergeCell ref="B16:F16"/>
    <mergeCell ref="A3:A6"/>
    <mergeCell ref="A7:A12"/>
    <mergeCell ref="H4:H6"/>
    <mergeCell ref="H8:H12"/>
  </mergeCells>
  <conditionalFormatting sqref="F24">
    <cfRule type="cellIs" dxfId="9" priority="12" operator="equal">
      <formula>$F$20</formula>
    </cfRule>
    <cfRule type="cellIs" dxfId="8" priority="13" operator="lessThan">
      <formula>$F$20</formula>
    </cfRule>
    <cfRule type="cellIs" dxfId="7" priority="15" operator="greaterThan">
      <formula>$F$20</formula>
    </cfRule>
  </conditionalFormatting>
  <conditionalFormatting sqref="F24:G24">
    <cfRule type="cellIs" dxfId="6" priority="7" operator="greaterThan">
      <formula>$F$20</formula>
    </cfRule>
    <cfRule type="cellIs" dxfId="5" priority="8" operator="lessThanOrEqual">
      <formula>$F$20</formula>
    </cfRule>
  </conditionalFormatting>
  <conditionalFormatting sqref="G6">
    <cfRule type="cellIs" dxfId="4" priority="17" operator="greaterThan">
      <formula>$G$6</formula>
    </cfRule>
  </conditionalFormatting>
  <conditionalFormatting sqref="G12 G17">
    <cfRule type="cellIs" dxfId="3" priority="3" operator="greaterThan">
      <formula>$H$8</formula>
    </cfRule>
    <cfRule type="cellIs" dxfId="2" priority="5" operator="greaterThan">
      <formula>$H$8</formula>
    </cfRule>
    <cfRule type="cellIs" dxfId="1" priority="6" operator="greaterThanOrEqual">
      <formula>$H$8</formula>
    </cfRule>
  </conditionalFormatting>
  <conditionalFormatting sqref="G16">
    <cfRule type="cellIs" dxfId="0" priority="1" operator="greaterThan">
      <formula>$G$6</formula>
    </cfRule>
  </conditionalFormatting>
  <dataValidations count="1">
    <dataValidation type="custom" operator="equal" allowBlank="1" showInputMessage="1" showErrorMessage="1" error="Non è possibile inserire più di due cifre decimali" sqref="F8:F11 F4:F5 F15" xr:uid="{00000000-0002-0000-0000-000000000000}">
      <formula1>(LEN(F4)-LEN(INT(F4)))&lt;=3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2024-07-17T14:40:58Z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2024-07-04T10:05:09Z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57f6542a-ee46-41a3-843f-7ac996d5dbd3</vt:lpwstr>
  </property>
  <property fmtid="{D5CDD505-2E9C-101B-9397-08002B2CF9AE}" pid="10" name="MSIP_Label_3786ba02-99ae-4f4f-9558-30470b81ac0e_ContentBits">
    <vt:lpwstr>1</vt:lpwstr>
  </property>
</Properties>
</file>