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 defaultThemeVersion="124226"/>
  <bookViews>
    <workbookView xWindow="0" yWindow="-320" windowWidth="19440" windowHeight="11760"/>
  </bookViews>
  <sheets>
    <sheet name="Dettaglio Tecnico Economico" sheetId="13" r:id="rId1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5" i="13" l="1"/>
  <c r="F13" i="13" l="1"/>
  <c r="F11" i="13"/>
  <c r="F8" i="13" l="1"/>
  <c r="F7" i="13"/>
  <c r="F6" i="13"/>
  <c r="F5" i="13"/>
  <c r="F4" i="13"/>
  <c r="F9" i="13" l="1"/>
  <c r="E19" i="13" s="1"/>
</calcChain>
</file>

<file path=xl/sharedStrings.xml><?xml version="1.0" encoding="utf-8"?>
<sst xmlns="http://schemas.openxmlformats.org/spreadsheetml/2006/main" count="24" uniqueCount="24">
  <si>
    <t>Celle da compilare</t>
  </si>
  <si>
    <t>Descrizione</t>
  </si>
  <si>
    <t>Prezzo totale a base d'asta al netto dell'IVA</t>
  </si>
  <si>
    <t>Prezzo Totale Offerto al netto dell'IVA €</t>
  </si>
  <si>
    <t>Prezzo totale offerto al netto dell'IVA</t>
  </si>
  <si>
    <t>1</t>
  </si>
  <si>
    <t>Codice</t>
  </si>
  <si>
    <t>Quantità</t>
  </si>
  <si>
    <r>
      <t xml:space="preserve">Importo unitario </t>
    </r>
    <r>
      <rPr>
        <b/>
        <sz val="11"/>
        <rFont val="Arial"/>
        <family val="2"/>
      </rPr>
      <t xml:space="preserve">(€) </t>
    </r>
  </si>
  <si>
    <t>Importo totale (€)</t>
  </si>
  <si>
    <t>A1</t>
  </si>
  <si>
    <t>A2</t>
  </si>
  <si>
    <t>B1</t>
  </si>
  <si>
    <t>B2</t>
  </si>
  <si>
    <t>C</t>
  </si>
  <si>
    <r>
      <rPr>
        <sz val="10"/>
        <rFont val="Arial"/>
        <family val="2"/>
      </rPr>
      <t xml:space="preserve">Storage modello FS5200 o successivo 12x19.2TB FCM
</t>
    </r>
    <r>
      <rPr>
        <b/>
        <sz val="10"/>
        <rFont val="Arial"/>
        <family val="2"/>
      </rPr>
      <t>COD. 4662-6H2</t>
    </r>
  </si>
  <si>
    <r>
      <t xml:space="preserve">Modello Fs5200 o successivo - Manutenzione 7x24 sbd
</t>
    </r>
    <r>
      <rPr>
        <b/>
        <sz val="10"/>
        <rFont val="Arial"/>
        <family val="2"/>
      </rPr>
      <t>24 mesi</t>
    </r>
  </si>
  <si>
    <r>
      <t xml:space="preserve">Espansione modello FS5015 o successivo 781X9Z6 Add 2x12G 12x12TB
</t>
    </r>
    <r>
      <rPr>
        <b/>
        <sz val="10"/>
        <rFont val="Arial"/>
        <family val="2"/>
      </rPr>
      <t>COD. 2072-12G</t>
    </r>
  </si>
  <si>
    <r>
      <t xml:space="preserve">Modello Fs5015 o successivo Manutenzione on site 5x9 nbd
</t>
    </r>
    <r>
      <rPr>
        <b/>
        <sz val="10"/>
        <rFont val="Arial"/>
        <family val="2"/>
      </rPr>
      <t>24 mesi</t>
    </r>
  </si>
  <si>
    <t xml:space="preserve">Servizio di consegna e installazione 
</t>
  </si>
  <si>
    <r>
      <rPr>
        <b/>
        <sz val="12"/>
        <color theme="1"/>
        <rFont val="Arial"/>
        <family val="2"/>
      </rPr>
      <t>Di cui costi della manodopera</t>
    </r>
    <r>
      <rPr>
        <sz val="12"/>
        <color theme="1"/>
        <rFont val="Arial"/>
        <family val="2"/>
      </rPr>
      <t xml:space="preserve">
(stimati dalla stazione appaltante pari a </t>
    </r>
    <r>
      <rPr>
        <b/>
        <sz val="12"/>
        <color theme="1"/>
        <rFont val="Arial"/>
        <family val="2"/>
      </rPr>
      <t>Euro 372,16</t>
    </r>
    <r>
      <rPr>
        <sz val="12"/>
        <color theme="1"/>
        <rFont val="Arial"/>
        <family val="2"/>
      </rPr>
      <t>), 
come indicato nel documento Richiesta di offerta</t>
    </r>
  </si>
  <si>
    <r>
      <rPr>
        <b/>
        <sz val="12"/>
        <color theme="1"/>
        <rFont val="Arial"/>
        <family val="2"/>
      </rPr>
      <t>CCNL applicato e relativo codice alfanumerico unico,</t>
    </r>
    <r>
      <rPr>
        <sz val="12"/>
        <color theme="1"/>
        <rFont val="Arial"/>
        <family val="2"/>
      </rPr>
      <t xml:space="preserve"> 
come indicato nel documento Richiesta di offerta.</t>
    </r>
  </si>
  <si>
    <r>
      <rPr>
        <b/>
        <sz val="12"/>
        <color theme="1"/>
        <rFont val="Arial"/>
        <family val="2"/>
      </rPr>
      <t xml:space="preserve">Oneri aziendali (non soggetti a ribasso) </t>
    </r>
    <r>
      <rPr>
        <sz val="12"/>
        <color theme="1"/>
        <rFont val="Arial"/>
        <family val="2"/>
      </rPr>
      <t>concernenti l'adempimento delle disposizioni in materia di salute e sicurezza sui luoghi di lavoro (</t>
    </r>
    <r>
      <rPr>
        <b/>
        <sz val="12"/>
        <color theme="1"/>
        <rFont val="Arial"/>
        <family val="2"/>
      </rPr>
      <t>Devono essere &gt;0</t>
    </r>
    <r>
      <rPr>
        <sz val="12"/>
        <color theme="1"/>
        <rFont val="Arial"/>
        <family val="2"/>
      </rPr>
      <t>),
come indicato nel documento Richiesta di offerta</t>
    </r>
  </si>
  <si>
    <t>Negoziazione MePA n. 4463031 - C - 52068 - Acquisto storage e relativa manutenzione per il potenziamento del sistema di e-Procurement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</si>
</sst>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€&quot;\ #,##0.00"/>
  </numFmts>
  <fonts count="1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i/>
      <sz val="10"/>
      <color theme="1"/>
      <name val="Arial"/>
      <family val="2"/>
    </font>
    <font>
      <b/>
      <sz val="12"/>
      <color theme="1"/>
      <name val="Arial"/>
      <family val="2"/>
    </font>
    <font>
      <b/>
      <sz val="10"/>
      <name val="Arial"/>
      <family val="2"/>
    </font>
    <font>
      <sz val="10"/>
      <color theme="1"/>
      <name val="Calibri"/>
      <family val="2"/>
      <scheme val="minor"/>
    </font>
    <font>
      <sz val="12"/>
      <color theme="1"/>
      <name val="Arial"/>
      <family val="2"/>
    </font>
    <font>
      <sz val="12"/>
      <color theme="1"/>
      <name val="Calibri"/>
      <family val="2"/>
      <scheme val="minor"/>
    </font>
    <font>
      <b/>
      <sz val="14"/>
      <name val="Arial"/>
      <family val="2"/>
    </font>
    <font>
      <sz val="14"/>
      <color theme="1"/>
      <name val="Calibri"/>
      <family val="2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CC"/>
        <bgColor indexed="64"/>
      </patternFill>
    </fill>
  </fills>
  <borders count="23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</cellStyleXfs>
  <cellXfs count="60">
    <xf numFmtId="0" fontId="0" fillId="0" borderId="0" xfId="0"/>
    <xf numFmtId="0" fontId="3" fillId="0" borderId="0" xfId="0" applyFont="1" applyFill="1" applyBorder="1"/>
    <xf numFmtId="0" fontId="2" fillId="0" borderId="0" xfId="1" applyFont="1" applyFill="1" applyBorder="1" applyAlignment="1" applyProtection="1">
      <alignment horizontal="right" vertical="center"/>
    </xf>
    <xf numFmtId="164" fontId="2" fillId="0" borderId="0" xfId="1" applyNumberFormat="1" applyFont="1" applyFill="1" applyBorder="1" applyAlignment="1" applyProtection="1">
      <alignment horizontal="center" vertical="center"/>
    </xf>
    <xf numFmtId="0" fontId="5" fillId="0" borderId="0" xfId="0" applyFont="1" applyAlignment="1">
      <alignment horizontal="left" vertical="center" wrapText="1"/>
    </xf>
    <xf numFmtId="0" fontId="2" fillId="4" borderId="5" xfId="0" applyNumberFormat="1" applyFont="1" applyFill="1" applyBorder="1" applyAlignment="1">
      <alignment horizontal="center" vertical="center" wrapText="1"/>
    </xf>
    <xf numFmtId="164" fontId="1" fillId="0" borderId="9" xfId="0" applyNumberFormat="1" applyFont="1" applyBorder="1" applyAlignment="1" applyProtection="1">
      <alignment horizontal="center" vertical="center" wrapText="1"/>
    </xf>
    <xf numFmtId="164" fontId="1" fillId="0" borderId="8" xfId="0" applyNumberFormat="1" applyFont="1" applyBorder="1" applyAlignment="1" applyProtection="1">
      <alignment horizontal="center" vertical="center" wrapText="1"/>
    </xf>
    <xf numFmtId="0" fontId="2" fillId="4" borderId="7" xfId="0" applyNumberFormat="1" applyFont="1" applyFill="1" applyBorder="1" applyAlignment="1">
      <alignment horizontal="center" vertical="center" wrapText="1"/>
    </xf>
    <xf numFmtId="0" fontId="8" fillId="0" borderId="0" xfId="0" applyFont="1"/>
    <xf numFmtId="0" fontId="10" fillId="0" borderId="0" xfId="0" applyFont="1"/>
    <xf numFmtId="0" fontId="4" fillId="0" borderId="0" xfId="0" applyFont="1"/>
    <xf numFmtId="164" fontId="9" fillId="0" borderId="0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2" fillId="0" borderId="0" xfId="0" applyFont="1" applyFill="1" applyBorder="1"/>
    <xf numFmtId="0" fontId="0" fillId="0" borderId="0" xfId="0" applyFill="1"/>
    <xf numFmtId="0" fontId="14" fillId="2" borderId="3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8" fillId="0" borderId="0" xfId="0" applyFont="1" applyProtection="1"/>
    <xf numFmtId="0" fontId="1" fillId="0" borderId="12" xfId="0" applyFont="1" applyFill="1" applyBorder="1" applyAlignment="1">
      <alignment horizontal="center" vertical="center"/>
    </xf>
    <xf numFmtId="164" fontId="1" fillId="6" borderId="12" xfId="0" applyNumberFormat="1" applyFont="1" applyFill="1" applyBorder="1" applyAlignment="1" applyProtection="1">
      <alignment horizontal="center" vertical="center"/>
      <protection locked="0"/>
    </xf>
    <xf numFmtId="0" fontId="1" fillId="0" borderId="6" xfId="0" applyFont="1" applyBorder="1" applyAlignment="1">
      <alignment horizontal="center" vertical="center" wrapText="1"/>
    </xf>
    <xf numFmtId="0" fontId="13" fillId="0" borderId="0" xfId="0" applyFont="1" applyFill="1" applyBorder="1" applyAlignment="1">
      <alignment vertical="center" wrapText="1"/>
    </xf>
    <xf numFmtId="0" fontId="14" fillId="2" borderId="3" xfId="0" applyFont="1" applyFill="1" applyBorder="1" applyAlignment="1" applyProtection="1">
      <alignment horizontal="center" vertical="center" wrapText="1"/>
    </xf>
    <xf numFmtId="164" fontId="0" fillId="0" borderId="0" xfId="0" applyNumberFormat="1"/>
    <xf numFmtId="0" fontId="1" fillId="6" borderId="12" xfId="0" applyNumberFormat="1" applyFont="1" applyFill="1" applyBorder="1" applyAlignment="1" applyProtection="1">
      <alignment horizontal="center" vertical="center"/>
      <protection locked="0"/>
    </xf>
    <xf numFmtId="0" fontId="14" fillId="2" borderId="15" xfId="0" applyFont="1" applyFill="1" applyBorder="1" applyAlignment="1">
      <alignment horizontal="center" vertical="center" wrapText="1"/>
    </xf>
    <xf numFmtId="164" fontId="13" fillId="4" borderId="19" xfId="0" applyNumberFormat="1" applyFont="1" applyFill="1" applyBorder="1" applyAlignment="1" applyProtection="1">
      <alignment horizontal="center" vertical="center" wrapText="1"/>
    </xf>
    <xf numFmtId="0" fontId="2" fillId="4" borderId="14" xfId="0" applyNumberFormat="1" applyFont="1" applyFill="1" applyBorder="1" applyAlignment="1">
      <alignment horizontal="center" vertical="center" wrapText="1"/>
    </xf>
    <xf numFmtId="164" fontId="2" fillId="6" borderId="14" xfId="0" applyNumberFormat="1" applyFont="1" applyFill="1" applyBorder="1" applyAlignment="1" applyProtection="1">
      <alignment horizontal="center" vertical="center" wrapText="1"/>
      <protection locked="0"/>
    </xf>
    <xf numFmtId="49" fontId="2" fillId="4" borderId="14" xfId="0" applyNumberFormat="1" applyFont="1" applyFill="1" applyBorder="1" applyAlignment="1">
      <alignment horizontal="left" vertical="center" wrapText="1"/>
    </xf>
    <xf numFmtId="49" fontId="2" fillId="4" borderId="14" xfId="0" applyNumberFormat="1" applyFont="1" applyFill="1" applyBorder="1" applyAlignment="1">
      <alignment horizontal="center" vertical="center" wrapText="1"/>
    </xf>
    <xf numFmtId="49" fontId="7" fillId="4" borderId="5" xfId="0" applyNumberFormat="1" applyFont="1" applyFill="1" applyBorder="1" applyAlignment="1">
      <alignment horizontal="left" vertical="center" wrapText="1"/>
    </xf>
    <xf numFmtId="164" fontId="2" fillId="6" borderId="5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49" fontId="2" fillId="4" borderId="7" xfId="0" applyNumberFormat="1" applyFont="1" applyFill="1" applyBorder="1" applyAlignment="1">
      <alignment horizontal="left" vertical="center" wrapText="1"/>
    </xf>
    <xf numFmtId="164" fontId="2" fillId="6" borderId="7" xfId="0" applyNumberFormat="1" applyFont="1" applyFill="1" applyBorder="1" applyAlignment="1" applyProtection="1">
      <alignment horizontal="center" vertical="center" wrapText="1"/>
      <protection locked="0"/>
    </xf>
    <xf numFmtId="164" fontId="1" fillId="0" borderId="22" xfId="0" applyNumberFormat="1" applyFont="1" applyBorder="1" applyAlignment="1" applyProtection="1">
      <alignment horizontal="center"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13" fillId="0" borderId="16" xfId="0" applyFont="1" applyBorder="1" applyAlignment="1">
      <alignment horizontal="left" vertical="center"/>
    </xf>
    <xf numFmtId="0" fontId="13" fillId="0" borderId="17" xfId="0" applyFont="1" applyBorder="1" applyAlignment="1">
      <alignment horizontal="left" vertical="center"/>
    </xf>
    <xf numFmtId="0" fontId="13" fillId="0" borderId="18" xfId="0" applyFont="1" applyBorder="1" applyAlignment="1">
      <alignment horizontal="left" vertical="center"/>
    </xf>
    <xf numFmtId="164" fontId="11" fillId="0" borderId="1" xfId="1" applyNumberFormat="1" applyFont="1" applyFill="1" applyBorder="1" applyAlignment="1" applyProtection="1">
      <alignment horizontal="center" vertical="center"/>
    </xf>
    <xf numFmtId="164" fontId="11" fillId="0" borderId="2" xfId="1" applyNumberFormat="1" applyFont="1" applyFill="1" applyBorder="1" applyAlignment="1" applyProtection="1">
      <alignment horizontal="center" vertical="center"/>
    </xf>
    <xf numFmtId="164" fontId="13" fillId="0" borderId="1" xfId="0" applyNumberFormat="1" applyFont="1" applyFill="1" applyBorder="1" applyAlignment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top" wrapText="1"/>
    </xf>
    <xf numFmtId="0" fontId="6" fillId="5" borderId="4" xfId="0" applyFont="1" applyFill="1" applyBorder="1" applyAlignment="1">
      <alignment horizontal="center" vertical="center"/>
    </xf>
    <xf numFmtId="0" fontId="6" fillId="5" borderId="10" xfId="0" applyFont="1" applyFill="1" applyBorder="1" applyAlignment="1">
      <alignment horizontal="center" vertical="center"/>
    </xf>
    <xf numFmtId="0" fontId="6" fillId="5" borderId="3" xfId="0" applyFont="1" applyFill="1" applyBorder="1" applyAlignment="1">
      <alignment horizontal="center" vertical="center"/>
    </xf>
    <xf numFmtId="49" fontId="9" fillId="0" borderId="11" xfId="0" applyNumberFormat="1" applyFont="1" applyFill="1" applyBorder="1" applyAlignment="1">
      <alignment horizontal="left" vertical="center" wrapText="1"/>
    </xf>
    <xf numFmtId="49" fontId="9" fillId="0" borderId="12" xfId="0" applyNumberFormat="1" applyFont="1" applyFill="1" applyBorder="1" applyAlignment="1">
      <alignment horizontal="left" vertical="center" wrapText="1"/>
    </xf>
    <xf numFmtId="0" fontId="11" fillId="0" borderId="1" xfId="1" applyFont="1" applyFill="1" applyBorder="1" applyAlignment="1" applyProtection="1">
      <alignment horizontal="center" vertical="center" wrapText="1"/>
    </xf>
    <xf numFmtId="0" fontId="11" fillId="0" borderId="2" xfId="1" applyFont="1" applyFill="1" applyBorder="1" applyAlignment="1" applyProtection="1">
      <alignment horizontal="center" vertical="center" wrapText="1"/>
    </xf>
    <xf numFmtId="0" fontId="11" fillId="0" borderId="1" xfId="1" applyFont="1" applyFill="1" applyBorder="1" applyAlignment="1" applyProtection="1">
      <alignment horizontal="center" vertical="center"/>
    </xf>
    <xf numFmtId="0" fontId="11" fillId="0" borderId="2" xfId="1" applyFont="1" applyFill="1" applyBorder="1" applyAlignment="1" applyProtection="1">
      <alignment horizontal="center" vertical="center"/>
    </xf>
    <xf numFmtId="164" fontId="1" fillId="0" borderId="13" xfId="0" applyNumberFormat="1" applyFont="1" applyBorder="1" applyAlignment="1" applyProtection="1">
      <alignment horizontal="center" vertical="center" wrapText="1"/>
    </xf>
    <xf numFmtId="0" fontId="14" fillId="3" borderId="15" xfId="0" applyFont="1" applyFill="1" applyBorder="1" applyAlignment="1">
      <alignment horizontal="center" vertical="center"/>
    </xf>
    <xf numFmtId="0" fontId="14" fillId="3" borderId="15" xfId="0" applyFont="1" applyFill="1" applyBorder="1" applyAlignment="1">
      <alignment horizontal="center" vertical="center" wrapText="1"/>
    </xf>
  </cellXfs>
  <cellStyles count="4">
    <cellStyle name="Normale" xfId="0" builtinId="0"/>
    <cellStyle name="Normale 2" xfId="2"/>
    <cellStyle name="Normale 3" xfId="1"/>
    <cellStyle name="Percentuale 2" xfId="3"/>
  </cellStyles>
  <dxfs count="6"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3"/>
  <sheetViews>
    <sheetView tabSelected="1" zoomScale="86" zoomScaleNormal="86" workbookViewId="0">
      <selection activeCell="D3" sqref="D3"/>
    </sheetView>
  </sheetViews>
  <sheetFormatPr defaultColWidth="8.81640625" defaultRowHeight="14.5" x14ac:dyDescent="0.35"/>
  <cols>
    <col min="1" max="1" width="6.1796875" customWidth="1"/>
    <col min="2" max="2" width="14" customWidth="1"/>
    <col min="3" max="3" width="54.26953125" customWidth="1"/>
    <col min="4" max="4" width="10.54296875" customWidth="1"/>
    <col min="5" max="5" width="18.6328125" customWidth="1"/>
    <col min="6" max="6" width="35.26953125" customWidth="1"/>
    <col min="7" max="7" width="22.7265625" customWidth="1"/>
  </cols>
  <sheetData>
    <row r="1" spans="2:8" ht="70" customHeight="1" thickBot="1" x14ac:dyDescent="0.4">
      <c r="B1" s="39" t="s">
        <v>23</v>
      </c>
      <c r="C1" s="39"/>
      <c r="D1" s="39"/>
      <c r="E1" s="39"/>
      <c r="F1" s="39"/>
      <c r="G1" s="22"/>
    </row>
    <row r="2" spans="2:8" ht="46.5" customHeight="1" thickBot="1" x14ac:dyDescent="0.4">
      <c r="B2" s="13"/>
      <c r="C2" s="13"/>
      <c r="D2" s="13"/>
      <c r="E2" s="58" t="s">
        <v>0</v>
      </c>
      <c r="F2" s="13"/>
      <c r="G2" s="9"/>
    </row>
    <row r="3" spans="2:8" ht="62" customHeight="1" thickBot="1" x14ac:dyDescent="0.4">
      <c r="B3" s="26" t="s">
        <v>6</v>
      </c>
      <c r="C3" s="16" t="s">
        <v>1</v>
      </c>
      <c r="D3" s="17" t="s">
        <v>7</v>
      </c>
      <c r="E3" s="59" t="s">
        <v>8</v>
      </c>
      <c r="F3" s="23" t="s">
        <v>9</v>
      </c>
      <c r="G3" s="18"/>
    </row>
    <row r="4" spans="2:8" ht="63.9" customHeight="1" x14ac:dyDescent="0.35">
      <c r="B4" s="21" t="s">
        <v>10</v>
      </c>
      <c r="C4" s="32" t="s">
        <v>15</v>
      </c>
      <c r="D4" s="5">
        <v>1</v>
      </c>
      <c r="E4" s="33"/>
      <c r="F4" s="6" t="str">
        <f>IF(E4="","Inserire importo unitario",IF(E4*D4&gt;69680,"ATTENZIONE: l'importo offerto non può superare l'importo del preventivo",E4*D4))</f>
        <v>Inserire importo unitario</v>
      </c>
      <c r="H4" s="4"/>
    </row>
    <row r="5" spans="2:8" ht="75" customHeight="1" x14ac:dyDescent="0.35">
      <c r="B5" s="34" t="s">
        <v>11</v>
      </c>
      <c r="C5" s="30" t="s">
        <v>16</v>
      </c>
      <c r="D5" s="28">
        <v>1</v>
      </c>
      <c r="E5" s="29"/>
      <c r="F5" s="7" t="str">
        <f>IF(E5="","Inserire importo unitario",IF(E5*D5&gt;10712,"ATTENZIONE: l'importo offerto non può superare l'importo del preventivo",E5*D5))</f>
        <v>Inserire importo unitario</v>
      </c>
      <c r="G5" s="9"/>
    </row>
    <row r="6" spans="2:8" ht="75" customHeight="1" x14ac:dyDescent="0.35">
      <c r="B6" s="34" t="s">
        <v>12</v>
      </c>
      <c r="C6" s="30" t="s">
        <v>17</v>
      </c>
      <c r="D6" s="28">
        <v>1</v>
      </c>
      <c r="E6" s="29"/>
      <c r="F6" s="7" t="str">
        <f>IF(E6="","Inserire importo unitario",IF(E6*D6&gt;14924,"ATTENZIONE: l'importo offerto non può superare l'importo del preventivo",E6*D6))</f>
        <v>Inserire importo unitario</v>
      </c>
      <c r="G6" s="9"/>
    </row>
    <row r="7" spans="2:8" ht="75" customHeight="1" x14ac:dyDescent="0.35">
      <c r="B7" s="34" t="s">
        <v>13</v>
      </c>
      <c r="C7" s="30" t="s">
        <v>18</v>
      </c>
      <c r="D7" s="31" t="s">
        <v>5</v>
      </c>
      <c r="E7" s="29"/>
      <c r="F7" s="7" t="str">
        <f>IF(E7="","Inserire importo unitario",IF(E7*D7&gt;364,"ATTENZIONE: l'importo offerto non può superare l'importo del preventivo",E7*D7))</f>
        <v>Inserire importo unitario</v>
      </c>
      <c r="G7" s="9"/>
    </row>
    <row r="8" spans="2:8" ht="83.65" customHeight="1" thickBot="1" x14ac:dyDescent="0.4">
      <c r="B8" s="35" t="s">
        <v>14</v>
      </c>
      <c r="C8" s="36" t="s">
        <v>19</v>
      </c>
      <c r="D8" s="8">
        <v>1</v>
      </c>
      <c r="E8" s="37"/>
      <c r="F8" s="38" t="str">
        <f>IF(E8="","Inserire importo unitario",IF(E8*D8&gt;3000,"ATTENZIONE: l'importo offerto non può superare l'importo del preventivo",E8*D8))</f>
        <v>Inserire importo unitario</v>
      </c>
      <c r="G8" s="9"/>
    </row>
    <row r="9" spans="2:8" ht="80" customHeight="1" thickBot="1" x14ac:dyDescent="0.4">
      <c r="B9" s="40" t="s">
        <v>3</v>
      </c>
      <c r="C9" s="41"/>
      <c r="D9" s="41"/>
      <c r="E9" s="42"/>
      <c r="F9" s="27" t="str">
        <f>IF(OR(F4="ATTENZIONE: l'importo offerto non può superare l'importo del preventivo",F5="ATTENZIONE: l'importo offerto non può superare l'importo del preventivo",F6="ATTENZIONE: l'importo offerto non può superare l'importo del preventivo",F7="ATTENZIONE: l'importo offerto non può superare l'importo del preventivo",F8="ATTENZIONE: l'importo offerto non può superare l'importo del preventivo"),"ATTENZIONE: gli importi offerti non possono superare gli importi del preventivo",IF(COUNTBLANK(E4:E8)=0,IF((SUM(F4:F8))&lt;=E17,(SUM(F4:F8)),"ERRORE l'importo offerto supera la base d'asta"),"Inserire importi unitari"))</f>
        <v>Inserire importi unitari</v>
      </c>
    </row>
    <row r="10" spans="2:8" ht="14.15" customHeight="1" thickBot="1" x14ac:dyDescent="0.4">
      <c r="B10" s="48"/>
      <c r="C10" s="49"/>
      <c r="D10" s="49"/>
      <c r="E10" s="49"/>
      <c r="F10" s="50"/>
    </row>
    <row r="11" spans="2:8" s="15" customFormat="1" ht="61.5" customHeight="1" thickBot="1" x14ac:dyDescent="0.4">
      <c r="B11" s="51" t="s">
        <v>20</v>
      </c>
      <c r="C11" s="52"/>
      <c r="D11" s="19"/>
      <c r="E11" s="20"/>
      <c r="F11" s="57" t="str">
        <f>IF(E11&lt;&gt;2000,"ATTENZIONE: l'importo non può differire dall'importo inserito nel preventivo","")</f>
        <v>ATTENZIONE: l'importo non può differire dall'importo inserito nel preventivo</v>
      </c>
    </row>
    <row r="12" spans="2:8" ht="29.15" customHeight="1" thickBot="1" x14ac:dyDescent="0.4">
      <c r="B12" s="10"/>
      <c r="C12" s="10"/>
      <c r="D12" s="10"/>
      <c r="E12" s="11"/>
      <c r="F12" s="12"/>
    </row>
    <row r="13" spans="2:8" s="15" customFormat="1" ht="62.65" customHeight="1" thickBot="1" x14ac:dyDescent="0.4">
      <c r="B13" s="51" t="s">
        <v>22</v>
      </c>
      <c r="C13" s="52"/>
      <c r="D13" s="19"/>
      <c r="E13" s="20"/>
      <c r="F13" s="57" t="str">
        <f>IF(E13&lt;&gt;200,"ATTENZIONE: l'importo non può differire dall'importo inserito nel preventivo","")</f>
        <v>ATTENZIONE: l'importo non può differire dall'importo inserito nel preventivo</v>
      </c>
    </row>
    <row r="14" spans="2:8" ht="29.15" customHeight="1" thickBot="1" x14ac:dyDescent="0.4">
      <c r="B14" s="10"/>
      <c r="C14" s="10"/>
      <c r="D14" s="10"/>
      <c r="E14" s="11"/>
      <c r="F14" s="12"/>
    </row>
    <row r="15" spans="2:8" s="15" customFormat="1" ht="62.65" customHeight="1" thickBot="1" x14ac:dyDescent="0.4">
      <c r="B15" s="51" t="s">
        <v>21</v>
      </c>
      <c r="C15" s="52"/>
      <c r="D15" s="19"/>
      <c r="E15" s="25"/>
      <c r="F15" s="57" t="str">
        <f>IF(E15&lt;&gt;"H03A","ATTENZIONE: il CCNL non può differire da quello inserito nel preventivo","")</f>
        <v>ATTENZIONE: il CCNL non può differire da quello inserito nel preventivo</v>
      </c>
    </row>
    <row r="16" spans="2:8" ht="29.15" customHeight="1" thickBot="1" x14ac:dyDescent="0.4">
      <c r="B16" s="10"/>
      <c r="C16" s="10"/>
      <c r="D16" s="10"/>
      <c r="E16" s="11"/>
      <c r="F16" s="12"/>
    </row>
    <row r="17" spans="2:8" s="1" customFormat="1" ht="48.9" customHeight="1" thickBot="1" x14ac:dyDescent="0.5">
      <c r="B17" s="53" t="s">
        <v>2</v>
      </c>
      <c r="C17" s="54"/>
      <c r="D17" s="14"/>
      <c r="E17" s="43">
        <v>98680</v>
      </c>
      <c r="F17" s="44"/>
    </row>
    <row r="18" spans="2:8" s="1" customFormat="1" ht="15" thickBot="1" x14ac:dyDescent="0.4">
      <c r="C18" s="2"/>
      <c r="E18" s="3"/>
    </row>
    <row r="19" spans="2:8" ht="57" customHeight="1" thickBot="1" x14ac:dyDescent="0.4">
      <c r="B19" s="55" t="s">
        <v>4</v>
      </c>
      <c r="C19" s="56"/>
      <c r="E19" s="45" t="str">
        <f>IF(OR(F9="Inserire importi unitari",F9="ATTENZIONE: gli importi offerti non possono superare gli importi del preventivo"),"Inserire tutti gli importi correttamente",IF(F11="ATTENZIONE: l'importo non può differire dall'importo inserito nel preventivo","Inserire i costi della manodopera corretti",IF(F13="ATTENZIONE: l'importo non può differire dall'importo inserito nel preventivo","Inserire gli oneri aziendali corretti",IF(F15="ATTENZIONE: il CCNL non può differire da quello inserito nel preventivo"," Inserire il CCNL applicato e il relativo codice",IF((F9&lt;=E17),F9,"ERRORE l'importo offerto supera la base d'asta")))))</f>
        <v>Inserire tutti gli importi correttamente</v>
      </c>
      <c r="F19" s="46"/>
      <c r="H19" s="24"/>
    </row>
    <row r="20" spans="2:8" ht="48.5" customHeight="1" x14ac:dyDescent="0.35"/>
    <row r="21" spans="2:8" ht="38.15" customHeight="1" x14ac:dyDescent="0.35">
      <c r="C21" s="47"/>
      <c r="D21" s="47"/>
      <c r="E21" s="47"/>
      <c r="F21" s="47"/>
    </row>
    <row r="22" spans="2:8" ht="48.5" customHeight="1" x14ac:dyDescent="0.35"/>
    <row r="23" spans="2:8" ht="48.5" customHeight="1" x14ac:dyDescent="0.35"/>
  </sheetData>
  <sheetProtection algorithmName="SHA-512" hashValue="M/1Y+iy9fo8TPxAcvGakKZHB78AwB8MGgpmib2IFmTXO+9Ki0wCtGvGB0rHYLyd/9Kvyy+egasUUILTCBS57vA==" saltValue="O9kZnI9Gu01324BPo1pIcg==" spinCount="100000" sheet="1" objects="1" scenarios="1"/>
  <protectedRanges>
    <protectedRange sqref="E4:E8" name="Intervallo1_1"/>
  </protectedRanges>
  <mergeCells count="11">
    <mergeCell ref="B1:F1"/>
    <mergeCell ref="B9:E9"/>
    <mergeCell ref="E17:F17"/>
    <mergeCell ref="E19:F19"/>
    <mergeCell ref="C21:F21"/>
    <mergeCell ref="B10:F10"/>
    <mergeCell ref="B11:C11"/>
    <mergeCell ref="B13:C13"/>
    <mergeCell ref="B17:C17"/>
    <mergeCell ref="B19:C19"/>
    <mergeCell ref="B15:C15"/>
  </mergeCells>
  <conditionalFormatting sqref="E19:F19">
    <cfRule type="cellIs" dxfId="5" priority="1" operator="greaterThan">
      <formula>$E$17</formula>
    </cfRule>
    <cfRule type="cellIs" dxfId="4" priority="2" operator="lessThanOrEqual">
      <formula>$E$17</formula>
    </cfRule>
  </conditionalFormatting>
  <conditionalFormatting sqref="E19">
    <cfRule type="cellIs" dxfId="3" priority="3" operator="equal">
      <formula>$E$17</formula>
    </cfRule>
    <cfRule type="cellIs" dxfId="2" priority="4" operator="lessThan">
      <formula>$E$17</formula>
    </cfRule>
    <cfRule type="cellIs" dxfId="1" priority="5" operator="greaterThan">
      <formula>$E$17</formula>
    </cfRule>
  </conditionalFormatting>
  <conditionalFormatting sqref="F9">
    <cfRule type="cellIs" dxfId="0" priority="6" operator="greaterThan">
      <formula>#REF!</formula>
    </cfRule>
  </conditionalFormatting>
  <dataValidations count="3">
    <dataValidation type="custom" operator="equal" allowBlank="1" showInputMessage="1" showErrorMessage="1" error="Non è possibile inserire più di due cifre decimali o un valore pari a zero" sqref="E4:E8">
      <formula1>AND((LEN(E4)-LEN(INT(E4)))&lt;=3,E4&lt;&gt;0)</formula1>
    </dataValidation>
    <dataValidation type="custom" operator="greaterThan" allowBlank="1" showInputMessage="1" showErrorMessage="1" error="L'importo deve essere maggiore di zero e sono ammesse solo 2 cifre decimali" sqref="E11:E12 E14">
      <formula1>AND((LEN(E11)-LEN(INT(E11)))&lt;=3,E11&gt;0)</formula1>
    </dataValidation>
    <dataValidation type="custom" operator="greaterThan" allowBlank="1" showInputMessage="1" showErrorMessage="1" error="L'importo deve essere intero e maggiore di zero" sqref="E13">
      <formula1>AND((LEN(E13)-LEN(INT(E13)))&lt;=3,E13&gt;0)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Dettaglio Tecnico Economico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2024-06-24T13:35:03Z</dcterms:modified>
</cp:coreProperties>
</file>