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110" yWindow="-110" windowWidth="19420" windowHeight="10420"/>
  </bookViews>
  <sheets>
    <sheet name="Dettaglio Tecnico Economico" sheetId="13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9" i="13" l="1"/>
  <c r="F18" i="13"/>
  <c r="F16" i="13"/>
  <c r="F15" i="13"/>
  <c r="F14" i="13"/>
  <c r="F13" i="13"/>
  <c r="F12" i="13"/>
  <c r="F11" i="13"/>
  <c r="F10" i="13"/>
  <c r="F9" i="13"/>
  <c r="F8" i="13"/>
  <c r="F7" i="13"/>
  <c r="F20" i="13" l="1"/>
  <c r="F17" i="13"/>
  <c r="F6" i="13"/>
  <c r="F5" i="13"/>
  <c r="F4" i="13"/>
  <c r="F27" i="13"/>
  <c r="F25" i="13" l="1"/>
  <c r="F23" i="13"/>
  <c r="F21" i="13" l="1"/>
  <c r="E31" i="13" s="1"/>
</calcChain>
</file>

<file path=xl/sharedStrings.xml><?xml version="1.0" encoding="utf-8"?>
<sst xmlns="http://schemas.openxmlformats.org/spreadsheetml/2006/main" count="50" uniqueCount="41">
  <si>
    <t>Celle da compilare</t>
  </si>
  <si>
    <t>Descrizione</t>
  </si>
  <si>
    <t>Prezzo totale a base d'asta al netto dell'IVA</t>
  </si>
  <si>
    <t>Prezzo Totale Offerto al netto dell'IVA €</t>
  </si>
  <si>
    <t>Prezzo totale offerto al netto dell'IVA</t>
  </si>
  <si>
    <t>Codice</t>
  </si>
  <si>
    <t>Quantità</t>
  </si>
  <si>
    <r>
      <t xml:space="preserve">Importo unitario </t>
    </r>
    <r>
      <rPr>
        <b/>
        <sz val="11"/>
        <rFont val="Arial"/>
        <family val="2"/>
      </rPr>
      <t xml:space="preserve">(€) </t>
    </r>
  </si>
  <si>
    <t>Importo totale (€)</t>
  </si>
  <si>
    <r>
      <rPr>
        <b/>
        <sz val="12"/>
        <color theme="1"/>
        <rFont val="Arial"/>
        <family val="2"/>
      </rPr>
      <t xml:space="preserve">Oneri aziendali (non soggetti a ribasso) </t>
    </r>
    <r>
      <rPr>
        <sz val="12"/>
        <color theme="1"/>
        <rFont val="Arial"/>
        <family val="2"/>
      </rPr>
      <t>concernenti l'adempimento delle disposizioni in materia di salute e sicurezza sui luoghi di lavoro (</t>
    </r>
    <r>
      <rPr>
        <b/>
        <sz val="12"/>
        <color theme="1"/>
        <rFont val="Arial"/>
        <family val="2"/>
      </rPr>
      <t>Devono essere &gt;0</t>
    </r>
    <r>
      <rPr>
        <sz val="12"/>
        <color theme="1"/>
        <rFont val="Arial"/>
        <family val="2"/>
      </rPr>
      <t>)  secondo quanto indicato nel documento Richiesta di offerta</t>
    </r>
  </si>
  <si>
    <r>
      <rPr>
        <b/>
        <sz val="12"/>
        <color theme="1"/>
        <rFont val="Arial"/>
        <family val="2"/>
      </rPr>
      <t>CCNL applicato e relativo codice alfanumerico unico</t>
    </r>
    <r>
      <rPr>
        <sz val="12"/>
        <color theme="1"/>
        <rFont val="Arial"/>
        <family val="2"/>
      </rPr>
      <t xml:space="preserve"> secondo quanto indicato nel documento Richiesta di offerta</t>
    </r>
  </si>
  <si>
    <t>RdA 52028</t>
  </si>
  <si>
    <t>verifica/ripristino del corretto funzionamento</t>
  </si>
  <si>
    <t xml:space="preserve">Rif.capitolato tecnico punto 1 della tabella </t>
  </si>
  <si>
    <t>a) fornitura in comodato d’uso di n. 54 apparecchi elettronici per igienizzazione WC caratterizzati da:
- materiale plastico lavabile</t>
  </si>
  <si>
    <t xml:space="preserve">Rif.capitolato tecnico punto 2 della tabella </t>
  </si>
  <si>
    <t>fornitura di buste di raccolta rifiuti in plastica riciclata e/o biodegradabile ogni 15 giorni per tutta la durata del contratto (valore a corpo)</t>
  </si>
  <si>
    <t xml:space="preserve">Rif.capitolato tecnico punto 3 della tabella </t>
  </si>
  <si>
    <t xml:space="preserve"> fornitura in comodato d’uso di n. 33 contenitori caratterizzati da:
- materiale plastico o polipropilene lavabile
- colore bianco
- apertura a pedale
- capacità almeno 15 l
</t>
  </si>
  <si>
    <t>verifica/ripristino del corretto funzionamento, fornitura di detergente, liquido, inodore (Valore a corpo)</t>
  </si>
  <si>
    <t xml:space="preserve"> fornitura in comodato d’uso di n. 44 dispenser per veline copriwater caratterizzati da:
- dimensioni standard
- materiale plastico lavabile
- visibilità immediata del livello di utilizzo
- posizionabile a parete 
</t>
  </si>
  <si>
    <t>verifica/ripristino del corretto funzionamento, fornitura di n. 25 confezioni da 100 veline copriwater ciascuna caratterizzate da:
- dimensioni standard
- materiale biodegradabile. Valore a corpo
- colore bianco
- possesso dei criteri dell’Ecolabel europeo</t>
  </si>
  <si>
    <t xml:space="preserve">Rif.capitolato tecnico punto 4 della tabella </t>
  </si>
  <si>
    <t>Fornitura in comodato d’uso di n. 52 dispenser per sapone a schiuma per mani caratterizzati da:
- materiale plastico lavabile
- posizionabile a parete
- erogazione a pulsante</t>
  </si>
  <si>
    <t xml:space="preserve"> verifica/ripristino del corretto funzionamento;
 fornitura di n. 2 confezioni. Ogni confezione contiene 6 ricariche  e ogni ricarica contiene 1000 ML di schiuma per mani caratterizzato da:
- PH neutro ed ipoallergenico
- privo di profumo e coloranti
- possesso dei criteri dell’Ecolabel europeo (valore a corpo)</t>
  </si>
  <si>
    <t xml:space="preserve">Rif.capitolato tecnico punto 5 della tabella </t>
  </si>
  <si>
    <t xml:space="preserve"> fornitura in comodato d’uso di n. 54 contenitori per carta igienica modello mini jumbo caratterizzati da:
- dimensioni standard
- materiale plastico lavabile
- visibilità immediata del livello di utilizzo
- posizionabile a parete
- taglio della carta con semplice trazione
</t>
  </si>
  <si>
    <t>verifica/ripristino del corretto funzionamento, fornitura di n. 15 confezioni divise in n. 12 rotoli ciascuna di carta igienica mini jumbo caratterizzata da:
- ovatta di cellulosa 
- almeno n. 4 veli
- lunghezza rotolo pari a 180 m ciascuno
- possesso dei criteri dell’Ecolabel europeo (valore a corpo)</t>
  </si>
  <si>
    <t xml:space="preserve"> fornitura in comodato d’uso di n. 39 dispenser per asciugamani Mini caratterizzati da:
- sistema M1 ad estrazione centrale piccola 
- estrazione di massimo 2 salviettine per volta ed attesa per successiva estrazione
</t>
  </si>
  <si>
    <t xml:space="preserve">Rif.capitolato tecnico punto 6 della tabella </t>
  </si>
  <si>
    <t>b) verifica/ripristino del corretto funzionamento, 
c) fornitura di n. 10 confezioni contenenti n. 6 rotoli ciascuna caratterizzati da:
- carta mani ecologica 
- dimensioni 32,1x 17,4 x 16,5 cm circa
- colore bianco 
- possesso dei criteri dell’Ecolabel europeo (valore a corpo)</t>
  </si>
  <si>
    <t xml:space="preserve"> fornitura in comodato d’uso di n. 54 apparecchi deodoranti per ambiente caratterizzati da:
- materiale plastico lavabile
- automatici con spruzzo temporizzato</t>
  </si>
  <si>
    <t xml:space="preserve">Rif.capitolato tecnico punto 7 della tabella </t>
  </si>
  <si>
    <t xml:space="preserve"> verifica/ripristino del corretto funzionamento, 
 fornitura di n. 54   deodoranti caratterizzati da:
- elimina odori 
- a base di olii essenziali e privi di sostanze pericolose (Valore a corpo)
</t>
  </si>
  <si>
    <t>54</t>
  </si>
  <si>
    <t>1</t>
  </si>
  <si>
    <t>Totem per igienizzazione mani</t>
  </si>
  <si>
    <t>6</t>
  </si>
  <si>
    <t xml:space="preserve">Rif.capitolato tecnico punto 8 della tabella </t>
  </si>
  <si>
    <t>fornitura di n. 1 tanica da n. 5 litri di igienizzante liquido per mani caratterizzato da:
- al meno 60% alcol
- privo di profumo e coloranti
- stavo fisico GEL (valore a corpo)</t>
  </si>
  <si>
    <r>
      <rPr>
        <b/>
        <sz val="12"/>
        <color theme="1"/>
        <rFont val="Arial"/>
        <family val="2"/>
      </rPr>
      <t>Di cui costi della manodopera</t>
    </r>
    <r>
      <rPr>
        <sz val="12"/>
        <color theme="1"/>
        <rFont val="Arial"/>
        <family val="2"/>
      </rPr>
      <t xml:space="preserve">
(stimati dalla stazione appaltante pari a </t>
    </r>
    <r>
      <rPr>
        <b/>
        <sz val="12"/>
        <color theme="1"/>
        <rFont val="Arial"/>
        <family val="2"/>
      </rPr>
      <t xml:space="preserve">Euro 4855,00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</si>
</sst>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€&quot;\ #,##0.00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4"/>
      <name val="Arial"/>
      <family val="2"/>
    </font>
    <font>
      <sz val="14"/>
      <color theme="1"/>
      <name val="Calibri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/>
    <xf numFmtId="0" fontId="2" fillId="0" borderId="0" xfId="1" applyAlignment="1">
      <alignment horizontal="right" vertical="center"/>
    </xf>
    <xf numFmtId="164" fontId="2" fillId="0" borderId="0" xfId="1" applyNumberForma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2" fillId="4" borderId="8" xfId="0" applyFont="1" applyFill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/>
    <xf numFmtId="0" fontId="4" fillId="0" borderId="0" xfId="0" applyFont="1"/>
    <xf numFmtId="164" fontId="8" fillId="0" borderId="0" xfId="0" applyNumberFormat="1" applyFont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1" fillId="0" borderId="0" xfId="0" applyFont="1"/>
    <xf numFmtId="164" fontId="12" fillId="4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6" borderId="0" xfId="0" applyNumberFormat="1" applyFont="1" applyFill="1" applyAlignment="1" applyProtection="1">
      <alignment horizontal="center" vertical="center" wrapText="1"/>
      <protection locked="0"/>
    </xf>
    <xf numFmtId="0" fontId="1" fillId="0" borderId="16" xfId="0" applyFont="1" applyBorder="1" applyAlignment="1">
      <alignment horizontal="center" vertical="center"/>
    </xf>
    <xf numFmtId="164" fontId="1" fillId="6" borderId="16" xfId="0" applyNumberFormat="1" applyFont="1" applyFill="1" applyBorder="1" applyAlignment="1" applyProtection="1">
      <alignment horizontal="center" vertical="center"/>
      <protection locked="0"/>
    </xf>
    <xf numFmtId="164" fontId="1" fillId="0" borderId="17" xfId="0" applyNumberFormat="1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49" fontId="2" fillId="4" borderId="0" xfId="0" applyNumberFormat="1" applyFont="1" applyFill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13" fillId="3" borderId="18" xfId="0" applyFont="1" applyFill="1" applyBorder="1" applyAlignment="1">
      <alignment horizontal="center" vertical="center"/>
    </xf>
    <xf numFmtId="0" fontId="13" fillId="3" borderId="19" xfId="0" applyFont="1" applyFill="1" applyBorder="1" applyAlignment="1">
      <alignment horizontal="center" vertical="center" wrapText="1"/>
    </xf>
    <xf numFmtId="164" fontId="1" fillId="0" borderId="17" xfId="0" applyNumberFormat="1" applyFont="1" applyBorder="1" applyAlignment="1">
      <alignment horizontal="center" vertical="center" wrapText="1"/>
    </xf>
    <xf numFmtId="49" fontId="2" fillId="4" borderId="9" xfId="0" applyNumberFormat="1" applyFont="1" applyFill="1" applyBorder="1" applyAlignment="1">
      <alignment horizontal="left" vertical="center" wrapText="1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horizontal="center" vertical="center" wrapText="1"/>
    </xf>
    <xf numFmtId="0" fontId="7" fillId="0" borderId="20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49" fontId="2" fillId="4" borderId="20" xfId="0" applyNumberFormat="1" applyFont="1" applyFill="1" applyBorder="1" applyAlignment="1">
      <alignment horizontal="left" vertical="center" wrapText="1"/>
    </xf>
    <xf numFmtId="49" fontId="2" fillId="4" borderId="20" xfId="0" applyNumberFormat="1" applyFont="1" applyFill="1" applyBorder="1" applyAlignment="1">
      <alignment horizontal="center" vertical="center" wrapText="1"/>
    </xf>
    <xf numFmtId="164" fontId="2" fillId="6" borderId="20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20" xfId="0" applyNumberFormat="1" applyFont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2" fillId="0" borderId="3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164" fontId="10" fillId="0" borderId="3" xfId="1" applyNumberFormat="1" applyFont="1" applyBorder="1" applyAlignment="1">
      <alignment horizontal="center" vertical="center"/>
    </xf>
    <xf numFmtId="164" fontId="10" fillId="0" borderId="4" xfId="1" applyNumberFormat="1" applyFont="1" applyBorder="1" applyAlignment="1">
      <alignment horizontal="center" vertical="center"/>
    </xf>
    <xf numFmtId="164" fontId="12" fillId="0" borderId="3" xfId="0" applyNumberFormat="1" applyFont="1" applyBorder="1" applyAlignment="1">
      <alignment horizontal="center" vertical="center" wrapText="1"/>
    </xf>
    <xf numFmtId="164" fontId="12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6" fillId="5" borderId="7" xfId="0" applyFont="1" applyFill="1" applyBorder="1" applyAlignment="1">
      <alignment horizontal="center" vertical="center"/>
    </xf>
    <xf numFmtId="0" fontId="6" fillId="5" borderId="14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49" fontId="8" fillId="0" borderId="15" xfId="0" applyNumberFormat="1" applyFont="1" applyBorder="1" applyAlignment="1">
      <alignment horizontal="left" vertical="center" wrapText="1"/>
    </xf>
    <xf numFmtId="49" fontId="8" fillId="0" borderId="16" xfId="0" applyNumberFormat="1" applyFont="1" applyBorder="1" applyAlignment="1">
      <alignment horizontal="left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</cellXfs>
  <cellStyles count="4">
    <cellStyle name="Normale" xfId="0" builtinId="0"/>
    <cellStyle name="Normale 2" xfId="2"/>
    <cellStyle name="Normale 3" xfId="1"/>
    <cellStyle name="Percentuale 2" xfId="3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5"/>
  <sheetViews>
    <sheetView tabSelected="1" topLeftCell="A22" zoomScale="70" zoomScaleNormal="70" workbookViewId="0">
      <selection activeCell="H28" sqref="H28"/>
    </sheetView>
  </sheetViews>
  <sheetFormatPr defaultColWidth="8.81640625" defaultRowHeight="14.5" x14ac:dyDescent="0.35"/>
  <cols>
    <col min="1" max="1" width="6.1796875" customWidth="1"/>
    <col min="2" max="2" width="14" customWidth="1"/>
    <col min="3" max="3" width="54.26953125" customWidth="1"/>
    <col min="4" max="4" width="10.54296875" customWidth="1"/>
    <col min="5" max="5" width="18.6328125" customWidth="1"/>
    <col min="6" max="6" width="35.26953125" customWidth="1"/>
    <col min="7" max="7" width="22.7265625" customWidth="1"/>
  </cols>
  <sheetData>
    <row r="1" spans="2:8" ht="70" customHeight="1" thickBot="1" x14ac:dyDescent="0.4">
      <c r="B1" s="43" t="s">
        <v>11</v>
      </c>
      <c r="C1" s="43"/>
      <c r="D1" s="43"/>
      <c r="E1" s="43"/>
      <c r="F1" s="43"/>
      <c r="G1" s="29"/>
    </row>
    <row r="2" spans="2:8" ht="46.5" customHeight="1" thickBot="1" x14ac:dyDescent="0.4">
      <c r="B2" s="15"/>
      <c r="C2" s="15"/>
      <c r="D2" s="15"/>
      <c r="E2" s="30" t="s">
        <v>0</v>
      </c>
      <c r="F2" s="15"/>
      <c r="G2" s="10"/>
    </row>
    <row r="3" spans="2:8" ht="62" customHeight="1" thickBot="1" x14ac:dyDescent="0.4">
      <c r="B3" s="18" t="s">
        <v>5</v>
      </c>
      <c r="C3" s="19" t="s">
        <v>1</v>
      </c>
      <c r="D3" s="20" t="s">
        <v>6</v>
      </c>
      <c r="E3" s="31" t="s">
        <v>7</v>
      </c>
      <c r="F3" s="19" t="s">
        <v>8</v>
      </c>
      <c r="G3" s="10"/>
    </row>
    <row r="4" spans="2:8" ht="73.5" customHeight="1" thickBot="1" x14ac:dyDescent="0.4">
      <c r="B4" s="27" t="s">
        <v>13</v>
      </c>
      <c r="C4" s="33" t="s">
        <v>18</v>
      </c>
      <c r="D4" s="5">
        <v>33</v>
      </c>
      <c r="E4" s="21"/>
      <c r="F4" s="6">
        <f t="shared" ref="F4:F20" si="0">D4*E4</f>
        <v>0</v>
      </c>
      <c r="H4" s="4"/>
    </row>
    <row r="5" spans="2:8" ht="75" customHeight="1" thickBot="1" x14ac:dyDescent="0.4">
      <c r="B5" s="27" t="s">
        <v>13</v>
      </c>
      <c r="C5" s="34" t="s">
        <v>12</v>
      </c>
      <c r="D5" s="7">
        <v>33</v>
      </c>
      <c r="E5" s="21"/>
      <c r="F5" s="8">
        <f t="shared" si="0"/>
        <v>0</v>
      </c>
      <c r="G5" s="10"/>
    </row>
    <row r="6" spans="2:8" ht="75" customHeight="1" thickBot="1" x14ac:dyDescent="0.4">
      <c r="B6" s="27" t="s">
        <v>13</v>
      </c>
      <c r="C6" s="35" t="s">
        <v>16</v>
      </c>
      <c r="D6" s="7">
        <v>1</v>
      </c>
      <c r="E6" s="21"/>
      <c r="F6" s="8">
        <f t="shared" si="0"/>
        <v>0</v>
      </c>
      <c r="G6" s="10"/>
    </row>
    <row r="7" spans="2:8" ht="75" customHeight="1" thickBot="1" x14ac:dyDescent="0.4">
      <c r="B7" s="27" t="s">
        <v>15</v>
      </c>
      <c r="C7" s="26" t="s">
        <v>14</v>
      </c>
      <c r="D7" s="7">
        <v>54</v>
      </c>
      <c r="E7" s="21"/>
      <c r="F7" s="8">
        <f t="shared" si="0"/>
        <v>0</v>
      </c>
      <c r="G7" s="10"/>
    </row>
    <row r="8" spans="2:8" ht="75" customHeight="1" thickBot="1" x14ac:dyDescent="0.4">
      <c r="B8" s="27" t="s">
        <v>15</v>
      </c>
      <c r="C8" s="36" t="s">
        <v>19</v>
      </c>
      <c r="D8" s="7">
        <v>1</v>
      </c>
      <c r="E8" s="21"/>
      <c r="F8" s="8">
        <f t="shared" si="0"/>
        <v>0</v>
      </c>
      <c r="G8" s="10"/>
    </row>
    <row r="9" spans="2:8" ht="115.5" customHeight="1" thickBot="1" x14ac:dyDescent="0.4">
      <c r="B9" s="27" t="s">
        <v>17</v>
      </c>
      <c r="C9" s="37" t="s">
        <v>20</v>
      </c>
      <c r="D9" s="7">
        <v>44</v>
      </c>
      <c r="E9" s="21"/>
      <c r="F9" s="8">
        <f t="shared" si="0"/>
        <v>0</v>
      </c>
      <c r="G9" s="10"/>
    </row>
    <row r="10" spans="2:8" ht="113" customHeight="1" thickBot="1" x14ac:dyDescent="0.4">
      <c r="B10" s="27" t="s">
        <v>17</v>
      </c>
      <c r="C10" s="37" t="s">
        <v>21</v>
      </c>
      <c r="D10" s="7">
        <v>1</v>
      </c>
      <c r="E10" s="21"/>
      <c r="F10" s="8">
        <f t="shared" si="0"/>
        <v>0</v>
      </c>
      <c r="G10" s="10"/>
    </row>
    <row r="11" spans="2:8" ht="113" customHeight="1" thickBot="1" x14ac:dyDescent="0.4">
      <c r="B11" s="27" t="s">
        <v>22</v>
      </c>
      <c r="C11" s="37" t="s">
        <v>23</v>
      </c>
      <c r="D11" s="7">
        <v>52</v>
      </c>
      <c r="E11" s="21"/>
      <c r="F11" s="8">
        <f t="shared" si="0"/>
        <v>0</v>
      </c>
      <c r="G11" s="10"/>
    </row>
    <row r="12" spans="2:8" ht="113" customHeight="1" thickBot="1" x14ac:dyDescent="0.4">
      <c r="B12" s="27" t="s">
        <v>22</v>
      </c>
      <c r="C12" s="37" t="s">
        <v>24</v>
      </c>
      <c r="D12" s="7">
        <v>1</v>
      </c>
      <c r="E12" s="21"/>
      <c r="F12" s="8">
        <f t="shared" si="0"/>
        <v>0</v>
      </c>
      <c r="G12" s="10"/>
    </row>
    <row r="13" spans="2:8" ht="113" customHeight="1" thickBot="1" x14ac:dyDescent="0.4">
      <c r="B13" s="27" t="s">
        <v>25</v>
      </c>
      <c r="C13" s="37" t="s">
        <v>26</v>
      </c>
      <c r="D13" s="7">
        <v>54</v>
      </c>
      <c r="E13" s="21"/>
      <c r="F13" s="8">
        <f t="shared" si="0"/>
        <v>0</v>
      </c>
      <c r="G13" s="10"/>
    </row>
    <row r="14" spans="2:8" ht="113" customHeight="1" thickBot="1" x14ac:dyDescent="0.4">
      <c r="B14" s="27" t="s">
        <v>25</v>
      </c>
      <c r="C14" s="37" t="s">
        <v>27</v>
      </c>
      <c r="D14" s="7">
        <v>1</v>
      </c>
      <c r="E14" s="21"/>
      <c r="F14" s="8">
        <f t="shared" si="0"/>
        <v>0</v>
      </c>
      <c r="G14" s="10"/>
    </row>
    <row r="15" spans="2:8" ht="113" customHeight="1" thickBot="1" x14ac:dyDescent="0.4">
      <c r="B15" s="27" t="s">
        <v>29</v>
      </c>
      <c r="C15" s="37" t="s">
        <v>28</v>
      </c>
      <c r="D15" s="7">
        <v>39</v>
      </c>
      <c r="E15" s="21"/>
      <c r="F15" s="8">
        <f t="shared" si="0"/>
        <v>0</v>
      </c>
      <c r="G15" s="10"/>
    </row>
    <row r="16" spans="2:8" ht="113" customHeight="1" thickBot="1" x14ac:dyDescent="0.4">
      <c r="B16" s="27" t="s">
        <v>29</v>
      </c>
      <c r="C16" s="37" t="s">
        <v>30</v>
      </c>
      <c r="D16" s="7">
        <v>1</v>
      </c>
      <c r="E16" s="21"/>
      <c r="F16" s="8">
        <f t="shared" si="0"/>
        <v>0</v>
      </c>
      <c r="G16" s="10"/>
    </row>
    <row r="17" spans="2:7" ht="75" customHeight="1" thickBot="1" x14ac:dyDescent="0.4">
      <c r="B17" s="27" t="s">
        <v>32</v>
      </c>
      <c r="C17" s="26" t="s">
        <v>31</v>
      </c>
      <c r="D17" s="14" t="s">
        <v>34</v>
      </c>
      <c r="E17" s="21"/>
      <c r="F17" s="8">
        <f t="shared" si="0"/>
        <v>0</v>
      </c>
      <c r="G17" s="10"/>
    </row>
    <row r="18" spans="2:7" ht="75" customHeight="1" thickBot="1" x14ac:dyDescent="0.4">
      <c r="B18" s="27" t="s">
        <v>32</v>
      </c>
      <c r="C18" s="38" t="s">
        <v>33</v>
      </c>
      <c r="D18" s="39" t="s">
        <v>35</v>
      </c>
      <c r="E18" s="40"/>
      <c r="F18" s="41">
        <f t="shared" si="0"/>
        <v>0</v>
      </c>
      <c r="G18" s="10"/>
    </row>
    <row r="19" spans="2:7" ht="75" customHeight="1" thickBot="1" x14ac:dyDescent="0.4">
      <c r="B19" s="27" t="s">
        <v>38</v>
      </c>
      <c r="C19" s="38" t="s">
        <v>36</v>
      </c>
      <c r="D19" s="39" t="s">
        <v>37</v>
      </c>
      <c r="E19" s="40"/>
      <c r="F19" s="41">
        <f t="shared" si="0"/>
        <v>0</v>
      </c>
      <c r="G19" s="10"/>
    </row>
    <row r="20" spans="2:7" ht="83.65" customHeight="1" thickBot="1" x14ac:dyDescent="0.4">
      <c r="B20" s="27" t="s">
        <v>38</v>
      </c>
      <c r="C20" s="28" t="s">
        <v>39</v>
      </c>
      <c r="D20" s="42">
        <v>1</v>
      </c>
      <c r="E20" s="22"/>
      <c r="F20" s="9">
        <f t="shared" si="0"/>
        <v>0</v>
      </c>
      <c r="G20" s="10"/>
    </row>
    <row r="21" spans="2:7" ht="80" customHeight="1" thickBot="1" x14ac:dyDescent="0.4">
      <c r="B21" s="44" t="s">
        <v>3</v>
      </c>
      <c r="C21" s="45"/>
      <c r="D21" s="45"/>
      <c r="E21" s="46"/>
      <c r="F21" s="17" t="str">
        <f>IF(COUNTBLANK(E4:E20)=0,IF((SUM(F4:F20))&lt;=E29,(SUM(F4:F20)),"ERRORE l'importo offerto supera la base d'asta"),"Inserire importi unitari")</f>
        <v>Inserire importi unitari</v>
      </c>
    </row>
    <row r="22" spans="2:7" ht="14.15" customHeight="1" thickBot="1" x14ac:dyDescent="0.4">
      <c r="B22" s="52"/>
      <c r="C22" s="53"/>
      <c r="D22" s="53"/>
      <c r="E22" s="53"/>
      <c r="F22" s="54"/>
    </row>
    <row r="23" spans="2:7" ht="54" customHeight="1" thickBot="1" x14ac:dyDescent="0.4">
      <c r="B23" s="55" t="s">
        <v>40</v>
      </c>
      <c r="C23" s="56"/>
      <c r="D23" s="23"/>
      <c r="E23" s="24"/>
      <c r="F23" s="25" t="str">
        <f>IF(E23="","Inserire importo costi monodopera",E23)</f>
        <v>Inserire importo costi monodopera</v>
      </c>
    </row>
    <row r="24" spans="2:7" ht="29.15" customHeight="1" thickBot="1" x14ac:dyDescent="0.4">
      <c r="B24" s="11"/>
      <c r="C24" s="11"/>
      <c r="D24" s="11"/>
      <c r="E24" s="12"/>
      <c r="F24" s="13"/>
    </row>
    <row r="25" spans="2:7" ht="62.65" customHeight="1" thickBot="1" x14ac:dyDescent="0.4">
      <c r="B25" s="55" t="s">
        <v>9</v>
      </c>
      <c r="C25" s="56"/>
      <c r="D25" s="23"/>
      <c r="E25" s="24"/>
      <c r="F25" s="25" t="str">
        <f>IF(E25="","Inserire importo oneri aziendali",E25)</f>
        <v>Inserire importo oneri aziendali</v>
      </c>
    </row>
    <row r="26" spans="2:7" ht="29.15" customHeight="1" thickBot="1" x14ac:dyDescent="0.4">
      <c r="B26" s="11"/>
      <c r="C26" s="11"/>
      <c r="D26" s="11"/>
      <c r="E26" s="12"/>
      <c r="F26" s="13"/>
    </row>
    <row r="27" spans="2:7" ht="62.65" customHeight="1" thickBot="1" x14ac:dyDescent="0.4">
      <c r="B27" s="55" t="s">
        <v>10</v>
      </c>
      <c r="C27" s="56"/>
      <c r="D27" s="23"/>
      <c r="E27" s="24"/>
      <c r="F27" s="32" t="str">
        <f>IF(E27="","Inserire CCNL applicato e relativo codice",E27)</f>
        <v>Inserire CCNL applicato e relativo codice</v>
      </c>
    </row>
    <row r="28" spans="2:7" ht="29.15" customHeight="1" thickBot="1" x14ac:dyDescent="0.4">
      <c r="B28" s="11"/>
      <c r="C28" s="11"/>
      <c r="D28" s="11"/>
      <c r="E28" s="12"/>
      <c r="F28" s="13"/>
    </row>
    <row r="29" spans="2:7" s="1" customFormat="1" ht="48.9" customHeight="1" thickBot="1" x14ac:dyDescent="0.5">
      <c r="B29" s="57" t="s">
        <v>2</v>
      </c>
      <c r="C29" s="58"/>
      <c r="D29" s="16"/>
      <c r="E29" s="47">
        <v>44000</v>
      </c>
      <c r="F29" s="48"/>
    </row>
    <row r="30" spans="2:7" s="1" customFormat="1" ht="15" thickBot="1" x14ac:dyDescent="0.4">
      <c r="C30" s="2"/>
      <c r="E30" s="3"/>
    </row>
    <row r="31" spans="2:7" ht="57" customHeight="1" thickBot="1" x14ac:dyDescent="0.4">
      <c r="B31" s="59" t="s">
        <v>4</v>
      </c>
      <c r="C31" s="60"/>
      <c r="E31" s="49" t="str">
        <f>IF(F21="Inserire importi unitari","Inserire tutti gli importi",IF(F23="Inserire importo costi monodopera","Inserire i costi della manodopera",IF(F25="Inserire importo oneri aziendali","Inserire gli oneri aziendali",IF(F27="Inserire CCNL applicato e relativo codice"," Inserire il CCNL applicato e il relativo codice",IF((F21&lt;=E29),F21,"ERRORE l'importo offerto supera la base d'asta")))))</f>
        <v>Inserire tutti gli importi</v>
      </c>
      <c r="F31" s="50"/>
    </row>
    <row r="32" spans="2:7" ht="48.5" customHeight="1" x14ac:dyDescent="0.35"/>
    <row r="33" spans="3:6" ht="38.15" customHeight="1" x14ac:dyDescent="0.35">
      <c r="C33" s="51"/>
      <c r="D33" s="51"/>
      <c r="E33" s="51"/>
      <c r="F33" s="51"/>
    </row>
    <row r="34" spans="3:6" ht="48.5" customHeight="1" x14ac:dyDescent="0.35"/>
    <row r="35" spans="3:6" ht="48.5" customHeight="1" x14ac:dyDescent="0.35"/>
  </sheetData>
  <sheetProtection algorithmName="SHA-512" hashValue="NmbcjPWMQ4rr9x5kvEuX2qPAX3z59QUCdi4ej76709UBmSWAgyd1KyqlueFMFErHQgKrGOLlg8pBxbFIKLGUaw==" saltValue="vtX+FWLs+8kpyYEAFp4/vA==" spinCount="100000" sheet="1" objects="1" scenarios="1"/>
  <protectedRanges>
    <protectedRange sqref="E4:E20" name="Intervallo1"/>
  </protectedRanges>
  <mergeCells count="11">
    <mergeCell ref="B1:F1"/>
    <mergeCell ref="B21:E21"/>
    <mergeCell ref="E29:F29"/>
    <mergeCell ref="E31:F31"/>
    <mergeCell ref="C33:F33"/>
    <mergeCell ref="B22:F22"/>
    <mergeCell ref="B23:C23"/>
    <mergeCell ref="B25:C25"/>
    <mergeCell ref="B29:C29"/>
    <mergeCell ref="B31:C31"/>
    <mergeCell ref="B27:C27"/>
  </mergeCells>
  <conditionalFormatting sqref="E31">
    <cfRule type="cellIs" dxfId="5" priority="3" operator="equal">
      <formula>$E$29</formula>
    </cfRule>
    <cfRule type="cellIs" dxfId="4" priority="4" operator="lessThan">
      <formula>$E$29</formula>
    </cfRule>
    <cfRule type="cellIs" dxfId="3" priority="5" operator="greaterThan">
      <formula>$E$29</formula>
    </cfRule>
  </conditionalFormatting>
  <conditionalFormatting sqref="E31:F31">
    <cfRule type="cellIs" dxfId="2" priority="1" operator="greaterThan">
      <formula>$E$29</formula>
    </cfRule>
    <cfRule type="cellIs" dxfId="1" priority="2" operator="lessThanOrEqual">
      <formula>$E$29</formula>
    </cfRule>
  </conditionalFormatting>
  <conditionalFormatting sqref="F21">
    <cfRule type="cellIs" dxfId="0" priority="6" operator="greaterThan">
      <formula>#REF!</formula>
    </cfRule>
  </conditionalFormatting>
  <dataValidations count="3">
    <dataValidation type="custom" operator="equal" allowBlank="1" showInputMessage="1" showErrorMessage="1" error="Non è possibile inserire più di due cifre decimali o un valore pari a zero" sqref="E4:E20">
      <formula1>AND((LEN(E4)-LEN(INT(E4)))&lt;=3,E4&lt;&gt;0)</formula1>
    </dataValidation>
    <dataValidation type="custom" operator="greaterThan" allowBlank="1" showInputMessage="1" showErrorMessage="1" error="L'importo deve essere maggiore di zero e sono ammesse solo 2 cifre decimali" sqref="E23:E24 E26">
      <formula1>AND((LEN(E23)-LEN(INT(E23)))&lt;=3,E23&gt;0)</formula1>
    </dataValidation>
    <dataValidation type="custom" operator="greaterThan" allowBlank="1" showInputMessage="1" showErrorMessage="1" error="L'importo deve essere intero e maggiore di zero" sqref="E25">
      <formula1>AND((LEN(E25)-LEN(INT(E25)))&lt;=3,E25&gt;0)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2024-08-06T14:23:11Z</dcterms:modified>
</cp:coreProperties>
</file>