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8620" windowHeight="644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10" i="1"/>
  <c r="G8" i="1" l="1"/>
  <c r="G7" i="1"/>
  <c r="G6" i="1" l="1"/>
  <c r="G12" i="1" s="1"/>
  <c r="F18" i="1" l="1"/>
  <c r="F16" i="1" l="1"/>
</calcChain>
</file>

<file path=xl/sharedStrings.xml><?xml version="1.0" encoding="utf-8"?>
<sst xmlns="http://schemas.openxmlformats.org/spreadsheetml/2006/main" count="23" uniqueCount="21">
  <si>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</si>
  <si>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</si>
  <si>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</si>
  <si>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</si>
  <si>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</si>
  <si>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</si>
  <si>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</si>
  <si>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</si>
  <si>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Importo totale (€)</t>
  </si>
  <si>
    <t>120</t>
  </si>
  <si>
    <t xml:space="preserve">Quantità </t>
  </si>
  <si>
    <t>Riferimento Capitolato tecnico par 2.4</t>
  </si>
  <si>
    <t>Riferimento Capitolato tecnico par 2.1</t>
  </si>
  <si>
    <t xml:space="preserve">Assistenza su richiesta finalizzate a garantire
presidio per eventi fino ad un massimo di 120 ore
</t>
  </si>
  <si>
    <t>250</t>
  </si>
  <si>
    <t xml:space="preserve">Sostituzione parti di ricambio a corpo </t>
  </si>
  <si>
    <t>Manutenzione correttiva 250 ore stimate per l'intera durata del contratto</t>
  </si>
  <si>
    <t>Oneri aziendali (Non soggetti a ribasso) concernenti l'adempimento delle disposizioni in materia di salute e sicurezza sui luoghi di lavoro (Devono essere &gt;0)  secondo quanto indicato al paragrafo  OFFERTA ECONOMICA della Richiesta di offerta</t>
  </si>
  <si>
    <t xml:space="preserve">Euro 7385,20 costi della manodopera stimati dalla stazione appaltante facendo riferimento alle tabelle ministeriali del CCNL settore del terziario della distribuzione e dei servizi prendendo in considerazione un operaio specializzato di terzo livello </t>
  </si>
  <si>
    <t>1</t>
  </si>
  <si>
    <t>RdA 51895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</si>
</sst>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8" xfId="0" applyNumberFormat="1" applyFont="1" applyFill="1" applyBorder="1" applyAlignment="1">
      <alignment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49" fontId="14" fillId="4" borderId="10" xfId="0" applyNumberFormat="1" applyFont="1" applyFill="1" applyBorder="1" applyAlignment="1">
      <alignment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5" xfId="0" applyNumberFormat="1" applyFont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49" fontId="14" fillId="4" borderId="12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49" fontId="14" fillId="5" borderId="18" xfId="0" applyNumberFormat="1" applyFont="1" applyFill="1" applyBorder="1" applyAlignment="1">
      <alignment horizontal="center" vertical="center" wrapText="1"/>
    </xf>
    <xf numFmtId="49" fontId="14" fillId="5" borderId="0" xfId="0" applyNumberFormat="1" applyFont="1" applyFill="1" applyBorder="1" applyAlignment="1">
      <alignment horizontal="center" vertical="center" wrapText="1"/>
    </xf>
    <xf numFmtId="49" fontId="14" fillId="5" borderId="13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4" fillId="4" borderId="19" xfId="0" applyNumberFormat="1" applyFont="1" applyFill="1" applyBorder="1" applyAlignment="1">
      <alignment horizontal="center" vertical="center" wrapText="1"/>
    </xf>
    <xf numFmtId="49" fontId="14" fillId="4" borderId="20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8"/>
  <sheetViews>
    <sheetView tabSelected="1" topLeftCell="A10" zoomScale="110" zoomScaleNormal="110" workbookViewId="0">
      <selection activeCell="F11" sqref="F1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20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3" t="s">
        <v>6</v>
      </c>
      <c r="D5" s="19" t="s">
        <v>1</v>
      </c>
      <c r="E5" s="17" t="s">
        <v>10</v>
      </c>
      <c r="F5" s="13" t="s">
        <v>5</v>
      </c>
      <c r="G5" s="14" t="s">
        <v>8</v>
      </c>
    </row>
    <row r="6" spans="3:10" ht="61.5" customHeight="1" thickBot="1" x14ac:dyDescent="0.4">
      <c r="C6" s="21" t="s">
        <v>11</v>
      </c>
      <c r="D6" s="22" t="s">
        <v>13</v>
      </c>
      <c r="E6" s="18" t="s">
        <v>9</v>
      </c>
      <c r="F6" s="15"/>
      <c r="G6" s="16">
        <f>E6*F6</f>
        <v>0</v>
      </c>
    </row>
    <row r="7" spans="3:10" ht="61.5" customHeight="1" thickBot="1" x14ac:dyDescent="0.4">
      <c r="C7" s="25" t="s">
        <v>12</v>
      </c>
      <c r="D7" s="26" t="s">
        <v>16</v>
      </c>
      <c r="E7" s="27" t="s">
        <v>14</v>
      </c>
      <c r="F7" s="29"/>
      <c r="G7" s="30">
        <f>E7*F7</f>
        <v>0</v>
      </c>
    </row>
    <row r="8" spans="3:10" ht="61.5" customHeight="1" thickBot="1" x14ac:dyDescent="0.4">
      <c r="C8" s="25" t="s">
        <v>12</v>
      </c>
      <c r="D8" s="31" t="s">
        <v>15</v>
      </c>
      <c r="E8" s="33">
        <v>1</v>
      </c>
      <c r="F8" s="28"/>
      <c r="G8" s="30">
        <f>E8*F8</f>
        <v>0</v>
      </c>
    </row>
    <row r="9" spans="3:10" ht="12" customHeight="1" x14ac:dyDescent="0.35">
      <c r="C9" s="42"/>
      <c r="D9" s="43"/>
      <c r="E9" s="43"/>
      <c r="F9" s="43"/>
      <c r="G9" s="44"/>
    </row>
    <row r="10" spans="3:10" ht="61.5" customHeight="1" x14ac:dyDescent="0.35">
      <c r="C10" s="47" t="s">
        <v>18</v>
      </c>
      <c r="D10" s="48"/>
      <c r="E10" s="34" t="s">
        <v>19</v>
      </c>
      <c r="F10" s="15"/>
      <c r="G10" s="35">
        <f>E10*F10</f>
        <v>0</v>
      </c>
    </row>
    <row r="11" spans="3:10" ht="61.5" customHeight="1" x14ac:dyDescent="0.35">
      <c r="C11" s="47" t="s">
        <v>17</v>
      </c>
      <c r="D11" s="48"/>
      <c r="E11" s="34" t="s">
        <v>19</v>
      </c>
      <c r="F11" s="28"/>
      <c r="G11" s="35">
        <f>E11*F11</f>
        <v>0</v>
      </c>
    </row>
    <row r="12" spans="3:10" ht="74.25" customHeight="1" thickBot="1" x14ac:dyDescent="0.4">
      <c r="C12" s="32"/>
      <c r="D12" s="45" t="s">
        <v>2</v>
      </c>
      <c r="E12" s="45"/>
      <c r="F12" s="46"/>
      <c r="G12" s="24">
        <f>IF((SUM(G6:G8))&lt;=F14,(SUM(G6:G8)),"ERRORE l'importo offerto supera la base d'asta")</f>
        <v>0</v>
      </c>
    </row>
    <row r="13" spans="3:10" ht="12.75" customHeight="1" thickBot="1" x14ac:dyDescent="0.4">
      <c r="F13" s="1"/>
      <c r="G13" s="4"/>
      <c r="H13" s="2"/>
      <c r="I13" s="2"/>
      <c r="J13" s="2"/>
    </row>
    <row r="14" spans="3:10" s="2" customFormat="1" ht="41.25" customHeight="1" thickBot="1" x14ac:dyDescent="0.4">
      <c r="D14" s="12" t="s">
        <v>4</v>
      </c>
      <c r="F14" s="36">
        <v>11645</v>
      </c>
      <c r="G14" s="37"/>
    </row>
    <row r="15" spans="3:10" s="2" customFormat="1" ht="15" customHeight="1" thickBot="1" x14ac:dyDescent="0.4">
      <c r="D15" s="3"/>
      <c r="F15" s="6"/>
    </row>
    <row r="16" spans="3:10" s="2" customFormat="1" ht="66" customHeight="1" thickBot="1" x14ac:dyDescent="0.4">
      <c r="D16" s="12" t="s">
        <v>7</v>
      </c>
      <c r="F16" s="38" t="str">
        <f>IF(G12&gt;F14,"ATTENZIONE: L'offerta complessiva è superiore alla Base d'asta","OK")</f>
        <v>OK</v>
      </c>
      <c r="G16" s="39"/>
      <c r="H16"/>
      <c r="I16"/>
      <c r="J16"/>
    </row>
    <row r="17" spans="4:10" s="2" customFormat="1" ht="15" customHeight="1" thickBot="1" x14ac:dyDescent="0.4">
      <c r="D17" s="5"/>
      <c r="F17" s="10"/>
      <c r="H17" s="11"/>
      <c r="I17" s="11"/>
      <c r="J17" s="11"/>
    </row>
    <row r="18" spans="4:10" ht="31.5" customHeight="1" thickBot="1" x14ac:dyDescent="0.4">
      <c r="D18" s="7" t="s">
        <v>3</v>
      </c>
      <c r="F18" s="40">
        <f>IF((G12&lt;=F14),G12,"ERRORE")</f>
        <v>0</v>
      </c>
      <c r="G18" s="41"/>
    </row>
  </sheetData>
  <sheetProtection algorithmName="SHA-512" hashValue="Q5Ih5Gm/YcJ8mOttobXaFWIrHgpqGl0v7hDOPOLI/MqCdp7fwX2Wn5Bob8OuQ8OdMyqy4dRZr1GVh7NBHttbPg==" saltValue="uzFqmSAXisB97ulNswUK4A==" spinCount="100000" sheet="1" objects="1" scenarios="1"/>
  <mergeCells count="7">
    <mergeCell ref="F14:G14"/>
    <mergeCell ref="F16:G16"/>
    <mergeCell ref="F18:G18"/>
    <mergeCell ref="C9:G9"/>
    <mergeCell ref="D12:F12"/>
    <mergeCell ref="C10:D10"/>
    <mergeCell ref="C11:D11"/>
  </mergeCells>
  <conditionalFormatting sqref="F18">
    <cfRule type="cellIs" dxfId="5" priority="6" operator="equal">
      <formula>$F$14</formula>
    </cfRule>
    <cfRule type="cellIs" dxfId="4" priority="7" operator="lessThan">
      <formula>$F$14</formula>
    </cfRule>
    <cfRule type="cellIs" dxfId="3" priority="9" operator="greaterThan">
      <formula>$F$14</formula>
    </cfRule>
  </conditionalFormatting>
  <conditionalFormatting sqref="G12">
    <cfRule type="cellIs" dxfId="2" priority="10" operator="greaterThan">
      <formula>#REF!</formula>
    </cfRule>
  </conditionalFormatting>
  <conditionalFormatting sqref="F18:G18">
    <cfRule type="cellIs" dxfId="1" priority="1" operator="greaterThan">
      <formula>$F$14</formula>
    </cfRule>
    <cfRule type="cellIs" dxfId="0" priority="2" operator="lessThanOrEqual">
      <formula>$F$14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2024-01-31T15:46:01Z</dcterms:modified>
</cp:coreProperties>
</file>