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Dettaglio tecnico economico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F11" i="1" l="1"/>
  <c r="E6" i="1" l="1"/>
  <c r="F13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<sst xmlns="http://schemas.openxmlformats.org/spreadsheetml/2006/main" count="11" uniqueCount="11">
  <si>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</si>
  <si>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</si>
  <si>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</si>
  <si>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</si>
  <si>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</si>
  <si>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</si>
  <si>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Importo totale (€)</t>
  </si>
  <si>
    <t>Quantità ORE</t>
  </si>
  <si>
    <t>Trattativa Diretta MEPA n. 3867934 - C - 51767 - Servizi specialistici di consulenza del lavoro di supporto all’applicazione delle previsioni del codice appalti in tema di contratti collettivi nazionali di lavoro e dichiarazione di equivalenze delle tutele</t>
  </si>
  <si>
    <t>Servizio specialistico di consulenza del lavoro</t>
  </si>
  <si>
    <t>Tariffa 
ORARIA
unitaria (€)
comprensiva di Cassa Previdenziale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</si>
</sst>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  <numFmt numFmtId="166" formatCode="_-* #,##0.00\ _€_-;\-* #,##0.00\ _€_-;_-* &quot;-&quot;??\ _€_-;_-@_-"/>
    <numFmt numFmtId="167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0" fontId="0" fillId="0" borderId="0" xfId="0" applyFill="1"/>
    <xf numFmtId="165" fontId="16" fillId="0" borderId="9" xfId="0" applyNumberFormat="1" applyFont="1" applyBorder="1" applyAlignment="1" applyProtection="1">
      <alignment horizontal="center" vertical="center" wrapText="1"/>
      <protection locked="0"/>
    </xf>
    <xf numFmtId="165" fontId="16" fillId="0" borderId="10" xfId="0" applyNumberFormat="1" applyFont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165" fontId="2" fillId="4" borderId="7" xfId="0" applyNumberFormat="1" applyFont="1" applyFill="1" applyBorder="1" applyAlignment="1" applyProtection="1">
      <alignment horizontal="center" vertical="center" wrapText="1"/>
    </xf>
    <xf numFmtId="43" fontId="14" fillId="4" borderId="9" xfId="5" applyFont="1" applyFill="1" applyBorder="1" applyAlignment="1">
      <alignment vertical="center" wrapText="1"/>
    </xf>
    <xf numFmtId="166" fontId="0" fillId="0" borderId="0" xfId="0" applyNumberFormat="1"/>
    <xf numFmtId="49" fontId="14" fillId="4" borderId="8" xfId="0" applyNumberFormat="1" applyFont="1" applyFill="1" applyBorder="1" applyAlignment="1">
      <alignment horizontal="left" vertical="center" wrapText="1"/>
    </xf>
    <xf numFmtId="167" fontId="9" fillId="0" borderId="0" xfId="0" applyNumberFormat="1" applyFont="1" applyFill="1" applyBorder="1"/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</xf>
  </cellXfs>
  <cellStyles count="6">
    <cellStyle name="Migliaia" xfId="5" builtinId="3"/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3.81640625" customWidth="1"/>
    <col min="4" max="4" width="45.6328125" customWidth="1"/>
    <col min="5" max="5" width="10.453125" customWidth="1"/>
    <col min="6" max="6" width="23.453125" customWidth="1"/>
    <col min="7" max="7" width="24.7265625" customWidth="1"/>
    <col min="9" max="9" width="9" bestFit="1" customWidth="1"/>
  </cols>
  <sheetData>
    <row r="2" spans="3:10" ht="56" customHeight="1" x14ac:dyDescent="0.35">
      <c r="C2" s="33" t="s">
        <v>8</v>
      </c>
      <c r="D2" s="33"/>
      <c r="E2" s="33"/>
      <c r="F2" s="33"/>
      <c r="G2" s="33"/>
      <c r="H2" s="33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"/>
      <c r="D5" s="13" t="s">
        <v>1</v>
      </c>
      <c r="E5" s="14" t="s">
        <v>7</v>
      </c>
      <c r="F5" s="15" t="s">
        <v>10</v>
      </c>
      <c r="G5" s="16" t="s">
        <v>6</v>
      </c>
    </row>
    <row r="6" spans="3:10" ht="61.5" customHeight="1" thickBot="1" x14ac:dyDescent="0.4">
      <c r="C6" s="2"/>
      <c r="D6" s="25" t="s">
        <v>9</v>
      </c>
      <c r="E6" s="23" t="e">
        <f>G6/F6</f>
        <v>#DIV/0!</v>
      </c>
      <c r="F6" s="18"/>
      <c r="G6" s="19">
        <v>139900</v>
      </c>
      <c r="I6" s="24"/>
    </row>
    <row r="7" spans="3:10" ht="74.25" customHeight="1" thickBot="1" x14ac:dyDescent="0.4">
      <c r="C7" s="2"/>
      <c r="D7" s="20" t="s">
        <v>2</v>
      </c>
      <c r="E7" s="21"/>
      <c r="F7" s="21"/>
      <c r="G7" s="22">
        <f>IF(F6&gt;75,"ATTENZIONE: la tariffa oraria non può essere maggiore di 78,00 euro",G6)</f>
        <v>139900</v>
      </c>
    </row>
    <row r="8" spans="3:10" ht="12.75" customHeight="1" thickBot="1" x14ac:dyDescent="0.4">
      <c r="C8" s="2"/>
      <c r="F8" s="1"/>
      <c r="G8" s="4"/>
      <c r="H8" s="2"/>
      <c r="I8" s="2"/>
      <c r="J8" s="2"/>
    </row>
    <row r="9" spans="3:10" s="2" customFormat="1" ht="41.25" customHeight="1" thickBot="1" x14ac:dyDescent="0.4">
      <c r="D9" s="12" t="s">
        <v>4</v>
      </c>
      <c r="F9" s="27">
        <v>139900</v>
      </c>
      <c r="G9" s="28"/>
      <c r="I9" s="26"/>
    </row>
    <row r="10" spans="3:10" s="2" customFormat="1" ht="15" customHeight="1" thickBot="1" x14ac:dyDescent="0.4">
      <c r="D10" s="3"/>
      <c r="F10" s="6"/>
    </row>
    <row r="11" spans="3:10" s="2" customFormat="1" ht="66" customHeight="1" thickBot="1" x14ac:dyDescent="0.4">
      <c r="D11" s="12" t="s">
        <v>5</v>
      </c>
      <c r="F11" s="29" t="str">
        <f>IF(G7&gt;F9,"ATTENZIONE: L'offerta complessiva è superiore alla Base d'asta","OK")</f>
        <v>OK</v>
      </c>
      <c r="G11" s="30"/>
      <c r="H11"/>
      <c r="I11"/>
      <c r="J11"/>
    </row>
    <row r="12" spans="3:10" s="2" customFormat="1" ht="15" customHeight="1" thickBot="1" x14ac:dyDescent="0.4">
      <c r="D12" s="5"/>
      <c r="F12" s="10"/>
      <c r="H12" s="11"/>
      <c r="I12" s="11"/>
      <c r="J12" s="11"/>
    </row>
    <row r="13" spans="3:10" ht="31.5" customHeight="1" thickBot="1" x14ac:dyDescent="0.4">
      <c r="C13" s="17"/>
      <c r="D13" s="7" t="s">
        <v>3</v>
      </c>
      <c r="F13" s="31">
        <f>IF((G7&lt;=F9),G7,"ERRORE")</f>
        <v>139900</v>
      </c>
      <c r="G13" s="32"/>
    </row>
  </sheetData>
  <sheetProtection algorithmName="SHA-512" hashValue="iMwd+AFILDf0a8ZI/TFhud8dwwp/pkEvs0lAdDSKUhhLpjyH2oA/NKatU5drUs2QYQfs42Bt5x/8E5l+Pe2fBA==" saltValue="tDzyzOC4u6e4qejP32KlGw==" spinCount="100000" sheet="1" objects="1" scenarios="1"/>
  <mergeCells count="4">
    <mergeCell ref="F9:G9"/>
    <mergeCell ref="F11:G11"/>
    <mergeCell ref="F13:G13"/>
    <mergeCell ref="C2:H2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scale="80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2023-11-29T13:56:01Z</dcterms:modified>
</cp:coreProperties>
</file>