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20" windowWidth="19440" windowHeight="1362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1" l="1"/>
  <c r="G7" i="1"/>
  <c r="G8" i="1" s="1"/>
  <c r="G5" i="1" l="1"/>
  <c r="G9" i="1" s="1"/>
  <c r="F13" i="1" l="1"/>
  <c r="F15" i="1"/>
</calcChain>
</file>

<file path=xl/sharedStrings.xml><?xml version="1.0" encoding="utf-8"?>
<sst xmlns="http://schemas.openxmlformats.org/spreadsheetml/2006/main" count="29" uniqueCount="23">
  <si>
    <t>Celle da compilare</t>
  </si>
  <si>
    <t>→</t>
  </si>
  <si>
    <t>Descrizione</t>
  </si>
  <si>
    <t>Importo totale (€)</t>
  </si>
  <si>
    <t>A</t>
  </si>
  <si>
    <t>B</t>
  </si>
  <si>
    <t>Base d'asta A</t>
  </si>
  <si>
    <t>Base d'asta B</t>
  </si>
  <si>
    <t>Quantità</t>
  </si>
  <si>
    <t>Prezzo totale a base d'asta al netto dell'IVA</t>
  </si>
  <si>
    <t>Prezzo totale offerto al netto dell'IVA</t>
  </si>
  <si>
    <t>Importo unitario (€)</t>
  </si>
  <si>
    <t>Sistema di Verifica in caso di offerta superiore alla base d'asta</t>
  </si>
  <si>
    <t>Canone mensile servizio di manutenzione della licenza sw PL/SQL Developer (utenti illimitati)</t>
  </si>
  <si>
    <t>07108478</t>
  </si>
  <si>
    <t>Serial number</t>
  </si>
  <si>
    <t>Fornitura di aggiornamenti per la licenza sw PL/SQL Developer (utenti illimitati) – S/N 07108478</t>
  </si>
  <si>
    <t>36</t>
  </si>
  <si>
    <t>3</t>
  </si>
  <si>
    <t>Prezzo Totale Offerto A al netto dell'IVA €   →</t>
  </si>
  <si>
    <t>Prezzo Totale Offerto B al netto dell'IVA €  →</t>
  </si>
  <si>
    <t>Prezzo Totale Offerto (A+B) al netto dell'IVA €  →</t>
  </si>
  <si>
    <t>RDA 51763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</si>
</sst>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13" fillId="0" borderId="0" xfId="1" applyFont="1" applyFill="1" applyBorder="1" applyAlignment="1" applyProtection="1">
      <alignment horizontal="center" vertical="center"/>
    </xf>
    <xf numFmtId="165" fontId="2" fillId="2" borderId="10" xfId="0" applyNumberFormat="1" applyFont="1" applyFill="1" applyBorder="1" applyAlignment="1" applyProtection="1">
      <alignment horizontal="center" vertical="center" wrapText="1"/>
    </xf>
    <xf numFmtId="165" fontId="2" fillId="3" borderId="11" xfId="0" applyNumberFormat="1" applyFont="1" applyFill="1" applyBorder="1" applyAlignment="1" applyProtection="1">
      <alignment horizontal="center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5" fontId="14" fillId="0" borderId="4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2" borderId="2" xfId="4" applyNumberFormat="1" applyFont="1" applyFill="1" applyBorder="1" applyAlignment="1" applyProtection="1">
      <alignment horizontal="center" vertical="center" wrapText="1"/>
    </xf>
    <xf numFmtId="165" fontId="8" fillId="2" borderId="4" xfId="4" applyNumberFormat="1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 applyProtection="1">
      <alignment horizontal="center" vertical="center" wrapText="1"/>
    </xf>
    <xf numFmtId="49" fontId="16" fillId="3" borderId="14" xfId="0" applyNumberFormat="1" applyFont="1" applyFill="1" applyBorder="1" applyAlignment="1">
      <alignment horizontal="left" vertical="center" wrapText="1"/>
    </xf>
    <xf numFmtId="49" fontId="16" fillId="3" borderId="5" xfId="0" applyNumberFormat="1" applyFont="1" applyFill="1" applyBorder="1" applyAlignment="1">
      <alignment horizontal="center" vertical="center" wrapText="1"/>
    </xf>
    <xf numFmtId="165" fontId="17" fillId="0" borderId="14" xfId="0" applyNumberFormat="1" applyFont="1" applyBorder="1" applyAlignment="1" applyProtection="1">
      <alignment horizontal="center" vertical="center" wrapText="1"/>
      <protection locked="0"/>
    </xf>
    <xf numFmtId="165" fontId="17" fillId="0" borderId="15" xfId="0" applyNumberFormat="1" applyFont="1" applyBorder="1" applyAlignment="1" applyProtection="1">
      <alignment horizontal="center" vertical="center" wrapText="1"/>
    </xf>
    <xf numFmtId="49" fontId="16" fillId="3" borderId="13" xfId="0" quotePrefix="1" applyNumberFormat="1" applyFont="1" applyFill="1" applyBorder="1" applyAlignment="1">
      <alignment horizontal="center" vertical="center" wrapText="1"/>
    </xf>
    <xf numFmtId="165" fontId="17" fillId="4" borderId="3" xfId="0" applyNumberFormat="1" applyFont="1" applyFill="1" applyBorder="1" applyAlignment="1" applyProtection="1">
      <alignment horizontal="center" vertical="center" wrapText="1"/>
    </xf>
    <xf numFmtId="165" fontId="17" fillId="4" borderId="6" xfId="0" applyNumberFormat="1" applyFont="1" applyFill="1" applyBorder="1" applyAlignment="1" applyProtection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8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 applyProtection="1">
      <alignment horizontal="center" vertical="center" wrapText="1"/>
    </xf>
    <xf numFmtId="165" fontId="17" fillId="5" borderId="3" xfId="0" applyNumberFormat="1" applyFont="1" applyFill="1" applyBorder="1" applyAlignment="1" applyProtection="1">
      <alignment horizontal="center" vertical="center" wrapText="1"/>
    </xf>
    <xf numFmtId="165" fontId="17" fillId="5" borderId="6" xfId="0" applyNumberFormat="1" applyFont="1" applyFill="1" applyBorder="1" applyAlignment="1" applyProtection="1">
      <alignment horizontal="center" vertical="center" wrapText="1"/>
    </xf>
    <xf numFmtId="0" fontId="15" fillId="5" borderId="16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15" fillId="5" borderId="16" xfId="0" applyFont="1" applyFill="1" applyBorder="1" applyAlignment="1">
      <alignment horizontal="center" vertical="center" wrapText="1"/>
    </xf>
    <xf numFmtId="49" fontId="16" fillId="3" borderId="2" xfId="0" applyNumberFormat="1" applyFont="1" applyFill="1" applyBorder="1" applyAlignment="1">
      <alignment horizontal="left" vertical="center" wrapText="1"/>
    </xf>
    <xf numFmtId="49" fontId="16" fillId="3" borderId="18" xfId="0" applyNumberFormat="1" applyFont="1" applyFill="1" applyBorder="1" applyAlignment="1">
      <alignment horizontal="left" vertical="center" wrapText="1"/>
    </xf>
    <xf numFmtId="49" fontId="16" fillId="3" borderId="14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right" vertical="center"/>
    </xf>
    <xf numFmtId="0" fontId="12" fillId="0" borderId="17" xfId="0" applyFont="1" applyFill="1" applyBorder="1" applyAlignment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12" fillId="0" borderId="2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  <xf numFmtId="0" fontId="12" fillId="0" borderId="12" xfId="0" applyFont="1" applyFill="1" applyBorder="1" applyAlignment="1">
      <alignment horizontal="right" vertical="center"/>
    </xf>
    <xf numFmtId="0" fontId="12" fillId="0" borderId="10" xfId="0" applyFont="1" applyFill="1" applyBorder="1" applyAlignment="1">
      <alignment horizontal="right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12">
    <dxf>
      <fill>
        <patternFill patternType="none">
          <fgColor auto="1"/>
          <bgColor auto="1"/>
        </patternFill>
      </fill>
    </dxf>
    <dxf>
      <fill>
        <patternFill patternType="none">
          <fgColor auto="1"/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auto="1"/>
      </font>
    </dxf>
    <dxf>
      <fill>
        <patternFill patternType="none">
          <fgColor auto="1"/>
          <bgColor auto="1"/>
        </patternFill>
      </fill>
    </dxf>
    <dxf>
      <fill>
        <patternFill patternType="none">
          <fgColor auto="1"/>
          <bgColor auto="1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5"/>
  <sheetViews>
    <sheetView tabSelected="1" zoomScale="98" zoomScaleNormal="98" workbookViewId="0">
      <selection activeCell="B6" sqref="B6:B8"/>
    </sheetView>
  </sheetViews>
  <sheetFormatPr defaultColWidth="8.81640625" defaultRowHeight="14.5" x14ac:dyDescent="0.35"/>
  <cols>
    <col min="1" max="1" width="2.26953125" customWidth="1"/>
    <col min="2" max="2" width="5.7265625" customWidth="1"/>
    <col min="3" max="3" width="18" customWidth="1"/>
    <col min="4" max="4" width="49.453125" customWidth="1"/>
    <col min="5" max="5" width="11.26953125" customWidth="1"/>
    <col min="6" max="6" width="23.453125" customWidth="1"/>
    <col min="7" max="7" width="24.7265625" customWidth="1"/>
    <col min="8" max="8" width="13.26953125" customWidth="1"/>
  </cols>
  <sheetData>
    <row r="1" spans="2:11" ht="16" thickBot="1" x14ac:dyDescent="0.4">
      <c r="C1" s="15" t="s">
        <v>22</v>
      </c>
      <c r="D1" s="15"/>
      <c r="I1" s="1"/>
    </row>
    <row r="2" spans="2:11" ht="15" thickBot="1" x14ac:dyDescent="0.4">
      <c r="F2" s="20" t="s">
        <v>0</v>
      </c>
      <c r="I2" s="7"/>
    </row>
    <row r="3" spans="2:11" ht="15" thickBot="1" x14ac:dyDescent="0.4">
      <c r="B3" s="21" t="s">
        <v>4</v>
      </c>
      <c r="C3" s="24" t="s">
        <v>15</v>
      </c>
      <c r="D3" s="25" t="s">
        <v>2</v>
      </c>
      <c r="E3" s="24" t="s">
        <v>8</v>
      </c>
      <c r="F3" s="27" t="s">
        <v>11</v>
      </c>
      <c r="G3" s="28" t="s">
        <v>3</v>
      </c>
      <c r="H3" s="26" t="s">
        <v>6</v>
      </c>
    </row>
    <row r="4" spans="2:11" ht="32.5" customHeight="1" thickBot="1" x14ac:dyDescent="0.4">
      <c r="B4" s="22"/>
      <c r="C4" s="33" t="s">
        <v>14</v>
      </c>
      <c r="D4" s="29" t="s">
        <v>13</v>
      </c>
      <c r="E4" s="30" t="s">
        <v>17</v>
      </c>
      <c r="F4" s="31"/>
      <c r="G4" s="32">
        <f>E4*F4</f>
        <v>0</v>
      </c>
      <c r="H4" s="34">
        <v>6000</v>
      </c>
    </row>
    <row r="5" spans="2:11" ht="47" customHeight="1" thickBot="1" x14ac:dyDescent="0.4">
      <c r="B5" s="23"/>
      <c r="C5" s="56" t="s">
        <v>19</v>
      </c>
      <c r="D5" s="56"/>
      <c r="E5" s="56"/>
      <c r="F5" s="57"/>
      <c r="G5" s="12">
        <f>IF((SUM(G4:G4))&lt;=H4,(SUM(G4:G4)),"ERRORE l'importo offerto supera la base d'asta A")</f>
        <v>0</v>
      </c>
      <c r="H5" s="35"/>
    </row>
    <row r="6" spans="2:11" ht="15" thickBot="1" x14ac:dyDescent="0.4">
      <c r="B6" s="36" t="s">
        <v>5</v>
      </c>
      <c r="C6" s="42" t="s">
        <v>2</v>
      </c>
      <c r="D6" s="43"/>
      <c r="E6" s="44" t="s">
        <v>8</v>
      </c>
      <c r="F6" s="27" t="s">
        <v>11</v>
      </c>
      <c r="G6" s="39" t="s">
        <v>3</v>
      </c>
      <c r="H6" s="39" t="s">
        <v>7</v>
      </c>
    </row>
    <row r="7" spans="2:11" ht="39.5" customHeight="1" thickBot="1" x14ac:dyDescent="0.4">
      <c r="B7" s="37"/>
      <c r="C7" s="45" t="s">
        <v>16</v>
      </c>
      <c r="D7" s="46"/>
      <c r="E7" s="47" t="s">
        <v>18</v>
      </c>
      <c r="F7" s="31"/>
      <c r="G7" s="32">
        <f>E7*F7</f>
        <v>0</v>
      </c>
      <c r="H7" s="40">
        <v>7500</v>
      </c>
    </row>
    <row r="8" spans="2:11" ht="47.5" customHeight="1" thickBot="1" x14ac:dyDescent="0.4">
      <c r="B8" s="38"/>
      <c r="C8" s="48" t="s">
        <v>20</v>
      </c>
      <c r="D8" s="48"/>
      <c r="E8" s="48"/>
      <c r="F8" s="49"/>
      <c r="G8" s="12">
        <f>IF((SUM(G7:G7))&lt;=H7,(SUM(G7:G7)),"ERRORE l'importo offerto supera la base d'asta B")</f>
        <v>0</v>
      </c>
      <c r="H8" s="41"/>
    </row>
    <row r="9" spans="2:11" ht="63" customHeight="1" thickBot="1" x14ac:dyDescent="0.4">
      <c r="B9" s="53" t="s">
        <v>21</v>
      </c>
      <c r="C9" s="54"/>
      <c r="D9" s="54"/>
      <c r="E9" s="54"/>
      <c r="F9" s="55"/>
      <c r="G9" s="11">
        <f>IF(AND(ISNUMBER(G5),ISNUMBER(G8)),(G5+G8),"ERRORE almeno uno degli importi offerti supera la relativa base d'asta")</f>
        <v>0</v>
      </c>
    </row>
    <row r="10" spans="2:11" ht="12.75" customHeight="1" thickBot="1" x14ac:dyDescent="0.4">
      <c r="F10" s="1"/>
      <c r="G10" s="4"/>
      <c r="I10" s="2"/>
      <c r="J10" s="2"/>
      <c r="K10" s="2"/>
    </row>
    <row r="11" spans="2:11" s="2" customFormat="1" ht="41.25" customHeight="1" thickBot="1" x14ac:dyDescent="0.4">
      <c r="B11" s="50" t="s">
        <v>9</v>
      </c>
      <c r="C11" s="51"/>
      <c r="D11" s="52"/>
      <c r="E11" s="10" t="s">
        <v>1</v>
      </c>
      <c r="F11" s="16">
        <v>13500</v>
      </c>
      <c r="G11" s="17"/>
    </row>
    <row r="12" spans="2:11" s="2" customFormat="1" ht="15" customHeight="1" thickBot="1" x14ac:dyDescent="0.4">
      <c r="D12" s="3"/>
      <c r="E12" s="3"/>
      <c r="F12" s="6"/>
    </row>
    <row r="13" spans="2:11" s="2" customFormat="1" ht="66" customHeight="1" thickBot="1" x14ac:dyDescent="0.4">
      <c r="B13" s="50" t="s">
        <v>12</v>
      </c>
      <c r="C13" s="51"/>
      <c r="D13" s="52"/>
      <c r="E13" s="10" t="s">
        <v>1</v>
      </c>
      <c r="F13" s="18" t="str">
        <f>IF(G9&gt;F11,"ATTENZIONE: L'offerta complessiva è superiore alla Base d'asta","OK")</f>
        <v>OK</v>
      </c>
      <c r="G13" s="19"/>
      <c r="I13"/>
      <c r="J13"/>
      <c r="K13"/>
    </row>
    <row r="14" spans="2:11" s="2" customFormat="1" ht="15" customHeight="1" thickBot="1" x14ac:dyDescent="0.4">
      <c r="D14" s="5"/>
      <c r="E14" s="5"/>
      <c r="F14" s="8"/>
      <c r="I14" s="9"/>
      <c r="J14" s="9"/>
      <c r="K14" s="9"/>
    </row>
    <row r="15" spans="2:11" ht="31.5" customHeight="1" thickBot="1" x14ac:dyDescent="0.4">
      <c r="B15" s="50" t="s">
        <v>10</v>
      </c>
      <c r="C15" s="51"/>
      <c r="D15" s="52"/>
      <c r="E15" s="10" t="s">
        <v>1</v>
      </c>
      <c r="F15" s="13">
        <f>IF((G9&lt;=F11),G9,"ERRORE")</f>
        <v>0</v>
      </c>
      <c r="G15" s="14"/>
    </row>
  </sheetData>
  <sheetProtection algorithmName="SHA-512" hashValue="q+YUEcpkv+x+h9X+/CKcgAjkc1lUfew4uVfi5rJtL33dlZL3d2cmD+efIj2vIqA1IoZhm8dl7/M/bKjssDVceg==" saltValue="XKTviZ4c3NhiNCF9xs5Vpw==" spinCount="100000" sheet="1" objects="1" scenarios="1"/>
  <mergeCells count="16">
    <mergeCell ref="B6:B8"/>
    <mergeCell ref="B3:B5"/>
    <mergeCell ref="H4:H5"/>
    <mergeCell ref="H7:H8"/>
    <mergeCell ref="B9:F9"/>
    <mergeCell ref="F15:G15"/>
    <mergeCell ref="C5:F5"/>
    <mergeCell ref="C8:F8"/>
    <mergeCell ref="C1:D1"/>
    <mergeCell ref="F11:G11"/>
    <mergeCell ref="F13:G13"/>
    <mergeCell ref="C6:D6"/>
    <mergeCell ref="C7:D7"/>
    <mergeCell ref="B11:D11"/>
    <mergeCell ref="B13:D13"/>
    <mergeCell ref="B15:D15"/>
  </mergeCells>
  <conditionalFormatting sqref="F15">
    <cfRule type="cellIs" dxfId="11" priority="13" operator="equal">
      <formula>$F$11</formula>
    </cfRule>
    <cfRule type="cellIs" dxfId="10" priority="14" operator="lessThan">
      <formula>$F$11</formula>
    </cfRule>
    <cfRule type="cellIs" dxfId="9" priority="16" operator="greaterThan">
      <formula>$F$11</formula>
    </cfRule>
  </conditionalFormatting>
  <conditionalFormatting sqref="G8">
    <cfRule type="cellIs" dxfId="8" priority="4" operator="greaterThan">
      <formula>$H$7</formula>
    </cfRule>
    <cfRule type="cellIs" dxfId="7" priority="6" operator="greaterThan">
      <formula>$H$7</formula>
    </cfRule>
    <cfRule type="cellIs" dxfId="6" priority="7" operator="greaterThanOrEqual">
      <formula>$H$7</formula>
    </cfRule>
  </conditionalFormatting>
  <conditionalFormatting sqref="F15:G15">
    <cfRule type="cellIs" dxfId="4" priority="8" operator="greaterThan">
      <formula>$F$11</formula>
    </cfRule>
    <cfRule type="cellIs" dxfId="3" priority="9" operator="lessThanOrEqual">
      <formula>$F$11</formula>
    </cfRule>
  </conditionalFormatting>
  <conditionalFormatting sqref="G5">
    <cfRule type="cellIs" dxfId="2" priority="1" operator="greaterThan">
      <formula>$H$7</formula>
    </cfRule>
    <cfRule type="cellIs" dxfId="1" priority="2" operator="greaterThan">
      <formula>$H$7</formula>
    </cfRule>
    <cfRule type="cellIs" dxfId="0" priority="3" operator="greaterThanOrEqual">
      <formula>$H$7</formula>
    </cfRule>
  </conditionalFormatting>
  <dataValidations count="1">
    <dataValidation type="custom" operator="equal" allowBlank="1" showInputMessage="1" showErrorMessage="1" error="Non è possibile inserire più di due cifre decimali" sqref="F7 F4">
      <formula1>(LEN(F4)-LEN(INT(F4)))&lt;=3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2023-12-01T11:27:57Z</dcterms:modified>
</cp:coreProperties>
</file>