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27180" windowHeight="1154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1" l="1"/>
  <c r="G13" i="1" l="1"/>
  <c r="G7" i="1"/>
  <c r="G16" i="1" l="1"/>
  <c r="G15" i="1"/>
  <c r="G8" i="1" l="1"/>
  <c r="G9" i="1"/>
  <c r="G10" i="1"/>
  <c r="G11" i="1"/>
  <c r="G14" i="1"/>
  <c r="F22" i="1" l="1"/>
  <c r="G6" i="1"/>
  <c r="G18" i="1" s="1"/>
  <c r="F24" i="1" s="1"/>
</calcChain>
</file>

<file path=xl/sharedStrings.xml><?xml version="1.0" encoding="utf-8"?>
<sst xmlns="http://schemas.openxmlformats.org/spreadsheetml/2006/main" count="31" uniqueCount="31">
  <si>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</si>
  <si>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</si>
  <si>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</si>
  <si>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</si>
  <si>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</si>
  <si>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</si>
  <si>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 xml:space="preserve">Codice CER </t>
  </si>
  <si>
    <t>Apparecchiature fuori uso contenenti componenti pericolosi (monitor)</t>
  </si>
  <si>
    <t>Apparecchiature fuori uso</t>
  </si>
  <si>
    <t>16.02.14</t>
  </si>
  <si>
    <t>16.02.13 *</t>
  </si>
  <si>
    <t>17.02.01</t>
  </si>
  <si>
    <t>Cavi, diversi da quelli di cui alla voce 17 04 10 - Cavi in rame (sezione 2,0 cm circa)</t>
  </si>
  <si>
    <t>17.04.11</t>
  </si>
  <si>
    <t>Carta e cartone derivanti dalla distruzione di archivi cartacei</t>
  </si>
  <si>
    <t>20.01.01</t>
  </si>
  <si>
    <t>Rifiuti ingombranti (es.mobilio)</t>
  </si>
  <si>
    <t>20.03.07</t>
  </si>
  <si>
    <t>noleggio ragno</t>
  </si>
  <si>
    <t>16.06.01*</t>
  </si>
  <si>
    <t>batterie al piombo</t>
  </si>
  <si>
    <t>17.04.05</t>
  </si>
  <si>
    <t>ferro e acciaio</t>
  </si>
  <si>
    <t>Importo totale</t>
  </si>
  <si>
    <t>noleggio scarrabili</t>
  </si>
  <si>
    <r>
      <t xml:space="preserve">Quantità </t>
    </r>
    <r>
      <rPr>
        <b/>
        <sz val="11"/>
        <color theme="1"/>
        <rFont val="Arial"/>
        <family val="2"/>
      </rPr>
      <t xml:space="preserve"> stimata
 Kg/viaggi/ noleggi</t>
    </r>
  </si>
  <si>
    <t>prezzo unitario
 €/kg
€/viaggio
€/noleggio
€/canone  mensile noleggio scarrabile</t>
  </si>
  <si>
    <t>legno</t>
  </si>
  <si>
    <t xml:space="preserve"> trasporto andata e ritorno</t>
  </si>
  <si>
    <t>10% importo a base d'asta destinato al conferimento in discarica di tipologie di rifiuti classificati con codici CER diversi da quelli sopra elencati come disciplinato nel capitalato tecnico a paragrafo 4 pagina 8 di 16 non soggetto a ribasso</t>
  </si>
  <si>
    <t>RdA 51694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</si>
</sst>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5" fillId="0" borderId="0" xfId="0" applyFont="1" applyFill="1" applyBorder="1"/>
    <xf numFmtId="0" fontId="1" fillId="0" borderId="3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 applyFill="1" applyBorder="1" applyAlignment="1" applyProtection="1"/>
    <xf numFmtId="0" fontId="0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49" fontId="7" fillId="4" borderId="7" xfId="0" applyNumberFormat="1" applyFont="1" applyFill="1" applyBorder="1" applyAlignment="1">
      <alignment vertical="center" wrapText="1"/>
    </xf>
    <xf numFmtId="49" fontId="7" fillId="4" borderId="7" xfId="0" applyNumberFormat="1" applyFont="1" applyFill="1" applyBorder="1" applyAlignment="1">
      <alignment horizontal="center" vertical="center" wrapText="1"/>
    </xf>
    <xf numFmtId="3" fontId="7" fillId="4" borderId="6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Border="1" applyAlignment="1" applyProtection="1">
      <alignment horizontal="center" vertical="center" wrapText="1"/>
      <protection locked="0"/>
    </xf>
    <xf numFmtId="49" fontId="7" fillId="4" borderId="8" xfId="0" applyNumberFormat="1" applyFont="1" applyFill="1" applyBorder="1" applyAlignment="1">
      <alignment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right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164" fontId="7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Font="1" applyBorder="1"/>
    <xf numFmtId="0" fontId="9" fillId="0" borderId="1" xfId="1" applyFont="1" applyFill="1" applyBorder="1" applyAlignment="1" applyProtection="1">
      <alignment horizontal="center" vertical="center"/>
    </xf>
    <xf numFmtId="49" fontId="7" fillId="4" borderId="11" xfId="0" applyNumberFormat="1" applyFont="1" applyFill="1" applyBorder="1" applyAlignment="1">
      <alignment vertical="center" wrapText="1"/>
    </xf>
    <xf numFmtId="49" fontId="7" fillId="4" borderId="9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8" fillId="0" borderId="1" xfId="0" applyNumberFormat="1" applyFont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 applyProtection="1">
      <alignment horizontal="center" vertical="center" wrapText="1"/>
    </xf>
    <xf numFmtId="3" fontId="7" fillId="4" borderId="17" xfId="0" applyNumberFormat="1" applyFont="1" applyFill="1" applyBorder="1" applyAlignment="1">
      <alignment horizontal="center" vertical="center" wrapText="1"/>
    </xf>
    <xf numFmtId="164" fontId="8" fillId="0" borderId="18" xfId="0" applyNumberFormat="1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9" fillId="0" borderId="2" xfId="1" applyNumberFormat="1" applyFont="1" applyFill="1" applyBorder="1" applyAlignment="1" applyProtection="1">
      <alignment horizontal="center" vertical="center"/>
    </xf>
    <xf numFmtId="164" fontId="9" fillId="0" borderId="4" xfId="1" applyNumberFormat="1" applyFont="1" applyFill="1" applyBorder="1" applyAlignment="1" applyProtection="1">
      <alignment horizontal="center" vertical="center"/>
    </xf>
    <xf numFmtId="164" fontId="7" fillId="3" borderId="2" xfId="4" applyNumberFormat="1" applyFont="1" applyFill="1" applyBorder="1" applyAlignment="1" applyProtection="1">
      <alignment horizontal="center" vertical="center" wrapText="1"/>
    </xf>
    <xf numFmtId="164" fontId="7" fillId="3" borderId="4" xfId="4" applyNumberFormat="1" applyFont="1" applyFill="1" applyBorder="1" applyAlignment="1" applyProtection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49" fontId="7" fillId="4" borderId="11" xfId="0" applyNumberFormat="1" applyFont="1" applyFill="1" applyBorder="1" applyAlignment="1">
      <alignment horizontal="center" vertical="center" wrapText="1"/>
    </xf>
    <xf numFmtId="49" fontId="7" fillId="4" borderId="13" xfId="0" applyNumberFormat="1" applyFont="1" applyFill="1" applyBorder="1" applyAlignment="1">
      <alignment horizontal="center" vertical="center" wrapText="1"/>
    </xf>
    <xf numFmtId="49" fontId="7" fillId="4" borderId="14" xfId="0" applyNumberFormat="1" applyFont="1" applyFill="1" applyBorder="1" applyAlignment="1">
      <alignment horizontal="center" vertical="center" wrapText="1"/>
    </xf>
    <xf numFmtId="49" fontId="7" fillId="4" borderId="15" xfId="0" applyNumberFormat="1" applyFont="1" applyFill="1" applyBorder="1" applyAlignment="1">
      <alignment horizontal="center" vertical="center" wrapText="1"/>
    </xf>
    <xf numFmtId="49" fontId="7" fillId="4" borderId="10" xfId="0" applyNumberFormat="1" applyFont="1" applyFill="1" applyBorder="1" applyAlignment="1">
      <alignment horizontal="center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 applyProtection="1">
      <alignment horizontal="center" vertical="center" wrapText="1"/>
    </xf>
    <xf numFmtId="49" fontId="7" fillId="5" borderId="19" xfId="0" applyNumberFormat="1" applyFont="1" applyFill="1" applyBorder="1" applyAlignment="1" applyProtection="1">
      <alignment horizontal="center" vertical="center" wrapText="1"/>
    </xf>
    <xf numFmtId="49" fontId="7" fillId="5" borderId="4" xfId="0" applyNumberFormat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4"/>
  <sheetViews>
    <sheetView tabSelected="1" topLeftCell="A20" zoomScale="70" zoomScaleNormal="70" workbookViewId="0">
      <selection activeCell="G6" sqref="G6"/>
    </sheetView>
  </sheetViews>
  <sheetFormatPr defaultColWidth="8.7265625" defaultRowHeight="15.5" x14ac:dyDescent="0.35"/>
  <cols>
    <col min="1" max="1" width="2.26953125" style="6" customWidth="1"/>
    <col min="2" max="2" width="1.7265625" style="6" customWidth="1"/>
    <col min="3" max="3" width="18" style="6" customWidth="1"/>
    <col min="4" max="4" width="41.7265625" style="6" customWidth="1"/>
    <col min="5" max="5" width="53" style="28" customWidth="1"/>
    <col min="6" max="7" width="23.453125" style="6" customWidth="1"/>
    <col min="8" max="8" width="24.7265625" style="38" customWidth="1"/>
    <col min="9" max="16384" width="8.7265625" style="6"/>
  </cols>
  <sheetData>
    <row r="2" spans="3:9" x14ac:dyDescent="0.35">
      <c r="C2" s="5" t="s">
        <v>30</v>
      </c>
      <c r="D2" s="5"/>
      <c r="I2" s="1"/>
    </row>
    <row r="3" spans="3:9" ht="18" customHeight="1" thickBot="1" x14ac:dyDescent="0.4">
      <c r="I3" s="4"/>
    </row>
    <row r="4" spans="3:9" ht="16" thickBot="1" x14ac:dyDescent="0.4">
      <c r="F4" s="3" t="s">
        <v>0</v>
      </c>
      <c r="G4" s="26"/>
      <c r="I4" s="4"/>
    </row>
    <row r="5" spans="3:9" ht="96" customHeight="1" thickBot="1" x14ac:dyDescent="0.4">
      <c r="C5" s="7" t="s">
        <v>6</v>
      </c>
      <c r="D5" s="8" t="s">
        <v>1</v>
      </c>
      <c r="E5" s="9" t="s">
        <v>25</v>
      </c>
      <c r="F5" s="31" t="s">
        <v>26</v>
      </c>
      <c r="G5" s="10" t="s">
        <v>23</v>
      </c>
    </row>
    <row r="6" spans="3:9" ht="61.5" customHeight="1" thickBot="1" x14ac:dyDescent="0.4">
      <c r="C6" s="11" t="s">
        <v>10</v>
      </c>
      <c r="D6" s="12" t="s">
        <v>7</v>
      </c>
      <c r="E6" s="13">
        <v>25000</v>
      </c>
      <c r="F6" s="14"/>
      <c r="G6" s="27">
        <f>E6*F6</f>
        <v>0</v>
      </c>
    </row>
    <row r="7" spans="3:9" ht="61.5" customHeight="1" thickBot="1" x14ac:dyDescent="0.4">
      <c r="C7" s="11" t="s">
        <v>9</v>
      </c>
      <c r="D7" s="12" t="s">
        <v>8</v>
      </c>
      <c r="E7" s="13">
        <v>30000</v>
      </c>
      <c r="F7" s="14"/>
      <c r="G7" s="27">
        <f>E7*F7</f>
        <v>0</v>
      </c>
    </row>
    <row r="8" spans="3:9" ht="61.5" customHeight="1" thickBot="1" x14ac:dyDescent="0.4">
      <c r="C8" s="11" t="s">
        <v>19</v>
      </c>
      <c r="D8" s="12" t="s">
        <v>20</v>
      </c>
      <c r="E8" s="13">
        <v>10000</v>
      </c>
      <c r="F8" s="14"/>
      <c r="G8" s="27">
        <f t="shared" ref="G8:G14" si="0">E8*F8</f>
        <v>0</v>
      </c>
    </row>
    <row r="9" spans="3:9" ht="61.5" customHeight="1" thickBot="1" x14ac:dyDescent="0.4">
      <c r="C9" s="11" t="s">
        <v>11</v>
      </c>
      <c r="D9" s="12" t="s">
        <v>27</v>
      </c>
      <c r="E9" s="13">
        <v>15000</v>
      </c>
      <c r="F9" s="14"/>
      <c r="G9" s="27">
        <f t="shared" si="0"/>
        <v>0</v>
      </c>
    </row>
    <row r="10" spans="3:9" ht="61.5" customHeight="1" thickBot="1" x14ac:dyDescent="0.4">
      <c r="C10" s="11" t="s">
        <v>21</v>
      </c>
      <c r="D10" s="12" t="s">
        <v>22</v>
      </c>
      <c r="E10" s="13">
        <v>30000</v>
      </c>
      <c r="F10" s="14"/>
      <c r="G10" s="27">
        <f t="shared" si="0"/>
        <v>0</v>
      </c>
    </row>
    <row r="11" spans="3:9" ht="61.5" customHeight="1" thickBot="1" x14ac:dyDescent="0.4">
      <c r="C11" s="11" t="s">
        <v>13</v>
      </c>
      <c r="D11" s="12" t="s">
        <v>12</v>
      </c>
      <c r="E11" s="13">
        <v>2000</v>
      </c>
      <c r="F11" s="14"/>
      <c r="G11" s="27">
        <f>E11*F11</f>
        <v>0</v>
      </c>
    </row>
    <row r="12" spans="3:9" ht="61.5" customHeight="1" thickBot="1" x14ac:dyDescent="0.4">
      <c r="C12" s="15" t="s">
        <v>15</v>
      </c>
      <c r="D12" s="16" t="s">
        <v>14</v>
      </c>
      <c r="E12" s="13">
        <v>20000</v>
      </c>
      <c r="F12" s="14"/>
      <c r="G12" s="27">
        <f>E12*F12</f>
        <v>0</v>
      </c>
    </row>
    <row r="13" spans="3:9" ht="61.5" customHeight="1" thickBot="1" x14ac:dyDescent="0.4">
      <c r="C13" s="24" t="s">
        <v>17</v>
      </c>
      <c r="D13" s="25" t="s">
        <v>16</v>
      </c>
      <c r="E13" s="13">
        <v>20000</v>
      </c>
      <c r="F13" s="14"/>
      <c r="G13" s="27">
        <f>E13*F13</f>
        <v>0</v>
      </c>
    </row>
    <row r="14" spans="3:9" ht="61.5" customHeight="1" thickBot="1" x14ac:dyDescent="0.4">
      <c r="C14" s="45" t="s">
        <v>28</v>
      </c>
      <c r="D14" s="46"/>
      <c r="E14" s="13">
        <v>30</v>
      </c>
      <c r="F14" s="14"/>
      <c r="G14" s="27">
        <f t="shared" si="0"/>
        <v>0</v>
      </c>
    </row>
    <row r="15" spans="3:9" ht="61.5" customHeight="1" thickBot="1" x14ac:dyDescent="0.4">
      <c r="C15" s="49" t="s">
        <v>18</v>
      </c>
      <c r="D15" s="50"/>
      <c r="E15" s="13">
        <v>15</v>
      </c>
      <c r="F15" s="14"/>
      <c r="G15" s="27">
        <f t="shared" ref="G15:G16" si="1">E15*F15</f>
        <v>0</v>
      </c>
    </row>
    <row r="16" spans="3:9" ht="61.5" customHeight="1" thickBot="1" x14ac:dyDescent="0.4">
      <c r="C16" s="47" t="s">
        <v>24</v>
      </c>
      <c r="D16" s="48"/>
      <c r="E16" s="33">
        <v>36</v>
      </c>
      <c r="F16" s="34"/>
      <c r="G16" s="27">
        <f t="shared" si="1"/>
        <v>0</v>
      </c>
    </row>
    <row r="17" spans="3:11" ht="36.65" customHeight="1" thickBot="1" x14ac:dyDescent="0.4">
      <c r="C17" s="51" t="s">
        <v>29</v>
      </c>
      <c r="D17" s="52"/>
      <c r="E17" s="52"/>
      <c r="F17" s="53"/>
      <c r="G17" s="32">
        <v>5966.6</v>
      </c>
    </row>
    <row r="18" spans="3:11" ht="74.25" customHeight="1" thickBot="1" x14ac:dyDescent="0.4">
      <c r="C18" s="35"/>
      <c r="D18" s="36" t="s">
        <v>2</v>
      </c>
      <c r="E18" s="37"/>
      <c r="F18" s="36"/>
      <c r="G18" s="30">
        <f>IF((SUM(G6:G17))&lt;=F20,(SUM(G6:G17)),"ERRORE l'importo offerto supera la base d'asta")</f>
        <v>5966.6</v>
      </c>
    </row>
    <row r="19" spans="3:11" ht="12.75" customHeight="1" thickBot="1" x14ac:dyDescent="0.4">
      <c r="F19" s="1"/>
      <c r="G19" s="1"/>
      <c r="I19" s="2"/>
      <c r="J19" s="2"/>
      <c r="K19" s="2"/>
    </row>
    <row r="20" spans="3:11" s="2" customFormat="1" ht="41.25" customHeight="1" thickBot="1" x14ac:dyDescent="0.4">
      <c r="D20" s="17" t="s">
        <v>4</v>
      </c>
      <c r="E20" s="29"/>
      <c r="F20" s="39">
        <v>53699.4</v>
      </c>
      <c r="G20" s="40"/>
      <c r="H20" s="38"/>
    </row>
    <row r="21" spans="3:11" s="2" customFormat="1" ht="15" customHeight="1" thickBot="1" x14ac:dyDescent="0.4">
      <c r="D21" s="18"/>
      <c r="E21" s="29"/>
      <c r="F21" s="19"/>
      <c r="G21" s="19"/>
      <c r="H21" s="38"/>
    </row>
    <row r="22" spans="3:11" s="2" customFormat="1" ht="66" customHeight="1" thickBot="1" x14ac:dyDescent="0.4">
      <c r="D22" s="17" t="s">
        <v>5</v>
      </c>
      <c r="E22" s="29"/>
      <c r="F22" s="41" t="str">
        <f>IF(H18&gt;F20,"ATTENZIONE: L'offerta complessiva è superiore alla Base d'asta","OK")</f>
        <v>OK</v>
      </c>
      <c r="G22" s="42"/>
      <c r="H22" s="38"/>
      <c r="I22" s="6"/>
      <c r="J22" s="6"/>
      <c r="K22" s="6"/>
    </row>
    <row r="23" spans="3:11" s="2" customFormat="1" ht="15" customHeight="1" thickBot="1" x14ac:dyDescent="0.4">
      <c r="D23" s="20"/>
      <c r="E23" s="29"/>
      <c r="F23" s="21"/>
      <c r="G23" s="21"/>
      <c r="H23" s="38"/>
      <c r="I23" s="22"/>
      <c r="J23" s="22"/>
      <c r="K23" s="22"/>
    </row>
    <row r="24" spans="3:11" ht="31.5" customHeight="1" thickBot="1" x14ac:dyDescent="0.4">
      <c r="D24" s="23" t="s">
        <v>3</v>
      </c>
      <c r="F24" s="43">
        <f>IF((G18&lt;=F20),G18,"ERRORE")</f>
        <v>5966.6</v>
      </c>
      <c r="G24" s="44"/>
    </row>
  </sheetData>
  <sheetProtection algorithmName="SHA-512" hashValue="NSZCQNJBnvWgAs+zY7METKFjzrvA7Nw2UIws94EZ1qBwhAkETqyGfkgNhS5U93d4TsYn4dYnQrToO6MKy/ZHzw==" saltValue="oezN95Dl2p/RJ7n8IZIz2Q==" spinCount="100000" sheet="1" objects="1" scenarios="1"/>
  <mergeCells count="7">
    <mergeCell ref="F20:G20"/>
    <mergeCell ref="F22:G22"/>
    <mergeCell ref="F24:G24"/>
    <mergeCell ref="C14:D14"/>
    <mergeCell ref="C16:D16"/>
    <mergeCell ref="C15:D15"/>
    <mergeCell ref="C17:F17"/>
  </mergeCells>
  <conditionalFormatting sqref="F24">
    <cfRule type="cellIs" dxfId="4" priority="6" operator="equal">
      <formula>$F$20</formula>
    </cfRule>
    <cfRule type="cellIs" dxfId="3" priority="7" operator="lessThan">
      <formula>$F$20</formula>
    </cfRule>
    <cfRule type="cellIs" dxfId="2" priority="9" operator="greaterThan">
      <formula>$F$20</formula>
    </cfRule>
  </conditionalFormatting>
  <conditionalFormatting sqref="F24">
    <cfRule type="cellIs" dxfId="1" priority="1" operator="greaterThan">
      <formula>$F$20</formula>
    </cfRule>
    <cfRule type="cellIs" dxfId="0" priority="2" operator="lessThanOrEqual">
      <formula>$F$20</formula>
    </cfRule>
  </conditionalFormatting>
  <dataValidations count="2">
    <dataValidation type="custom" operator="equal" allowBlank="1" showInputMessage="1" showErrorMessage="1" error="Non è possibile inserire più di due cifre decimali" sqref="G6:G15">
      <formula1>(LEN(G6)-LEN(INT(G6)))&lt;=3</formula1>
    </dataValidation>
    <dataValidation type="custom" operator="equal" allowBlank="1" showInputMessage="1" showErrorMessage="1" error="Non è possibile inserire valori negativi" sqref="F6:F16">
      <formula1>F6&gt;0</formula1>
    </dataValidation>
  </dataValidations>
  <pageMargins left="0.7" right="0.7" top="0.75" bottom="0.75" header="0.3" footer="0.3"/>
  <pageSetup paperSize="9" orientation="portrait" r:id="rId1"/>
  <ignoredErrors>
    <ignoredError sqref="G18 G13 G8:G11 G6 G14:G16" unlocked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>
      <selection activeCell="G15" sqref="G15"/>
    </sheetView>
  </sheetViews>
  <sheetFormatPr defaultColWidth="8.7265625" defaultRowHeight="14.5" x14ac:dyDescent="0.35"/>
  <sheetData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265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2023-10-23T14:31:21Z</dcterms:modified>
</cp:coreProperties>
</file>