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14" i="1"/>
  <c r="E13" i="1"/>
  <c r="E11" i="1"/>
  <c r="E10" i="1"/>
  <c r="E9" i="1"/>
  <c r="E8" i="1"/>
  <c r="E6" i="1"/>
  <c r="E5" i="1"/>
  <c r="E7" i="1"/>
  <c r="E4" i="1" l="1"/>
  <c r="E15" i="1" l="1"/>
  <c r="D21" i="1" s="1"/>
  <c r="D19" i="1" l="1"/>
</calcChain>
</file>

<file path=xl/sharedStrings.xml><?xml version="1.0" encoding="utf-8"?>
<sst xmlns="http://schemas.openxmlformats.org/spreadsheetml/2006/main" count="32" uniqueCount="24">
  <si>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</si>
  <si>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</si>
  <si>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</si>
  <si>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</si>
  <si>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</si>
  <si>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</si>
  <si>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</si>
  <si>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</si>
  <si>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</si>
  <si>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6</t>
  </si>
  <si>
    <t>20</t>
  </si>
  <si>
    <t>Rda 51572</t>
  </si>
  <si>
    <t xml:space="preserve">Fornitura pacchetti “Partitions 5-pack, Luna Network HSM 7 (field upgrade)” </t>
  </si>
  <si>
    <t>Canone mensile di manutenzione per n. 4 power cord 10A/250 Vac, 50Hz, Italy</t>
  </si>
  <si>
    <t>24</t>
  </si>
  <si>
    <t>Canone mensile di manutenzione per n. 1 Luna Network HSM 5750 s/n FR010118/598869</t>
  </si>
  <si>
    <t>Canone mensile di manutenzione per n. 3 Luna Network HSM 9750 s/n FR009718/593937, FR009723/593969, FR010141/598895</t>
  </si>
  <si>
    <t>Canone mensile di manutenzione per n. 2 Ikey 1000 10-PACK, Luna Remote s/n R190902011, R190902012</t>
  </si>
  <si>
    <t>Canone mensile di manutenzione per n. 8 Power Cord, 10A/250 Vac, 50Hz, Italy</t>
  </si>
  <si>
    <t>Canone mensile di manutenzione per n. 16 Client Licenses, Luna Network HSM</t>
  </si>
  <si>
    <t>Canone mensile di manutenzione per n. 6 pacchetti "Partitions 5-pack, Luna Network HSM 7 (field upgrade)"</t>
  </si>
  <si>
    <t>Fornitura Client Licenses, Luna Network HSM 7</t>
  </si>
  <si>
    <t>Canone mensile di manutenzione per n. 20 Client Licenses, Luna Network HSM 7</t>
  </si>
  <si>
    <t>Canone mensile di manutenzione per n. 2 Luna Network HSM 5750 Bundle including:
          - Luna Network HSM 5750 s/n FR010123/597058, FR010122/597057
          - Luna Backup HSM, 32MB s/n FB056026/596607, FB056005/596397
          - Remote Ped (PED RF, FW2.8.X) s/n FB054839, FB054417
          - Ikey 1000 10-PACK, Luna Remote s/n R190629004, R190629005, R190629023, R190629024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</si>
</sst>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165" fontId="2" fillId="4" borderId="9" xfId="0" applyNumberFormat="1" applyFont="1" applyFill="1" applyBorder="1" applyAlignment="1" applyProtection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left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165" fontId="15" fillId="0" borderId="11" xfId="0" applyNumberFormat="1" applyFont="1" applyBorder="1" applyAlignment="1" applyProtection="1">
      <alignment horizontal="center" vertical="center" wrapText="1"/>
      <protection locked="0"/>
    </xf>
    <xf numFmtId="165" fontId="15" fillId="0" borderId="12" xfId="0" applyNumberFormat="1" applyFont="1" applyBorder="1" applyAlignment="1" applyProtection="1">
      <alignment horizontal="center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165" fontId="15" fillId="0" borderId="14" xfId="0" applyNumberFormat="1" applyFont="1" applyBorder="1" applyAlignment="1" applyProtection="1">
      <alignment horizontal="center" vertical="center" wrapText="1"/>
    </xf>
    <xf numFmtId="49" fontId="13" fillId="4" borderId="15" xfId="0" applyNumberFormat="1" applyFont="1" applyFill="1" applyBorder="1" applyAlignment="1">
      <alignment horizontal="left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165" fontId="15" fillId="0" borderId="16" xfId="0" applyNumberFormat="1" applyFont="1" applyBorder="1" applyAlignment="1" applyProtection="1">
      <alignment horizontal="center" vertical="center" wrapText="1"/>
      <protection locked="0"/>
    </xf>
    <xf numFmtId="165" fontId="15" fillId="0" borderId="17" xfId="0" applyNumberFormat="1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tabSelected="1" zoomScale="110" zoomScaleNormal="11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97.81640625" customWidth="1"/>
    <col min="3" max="3" width="7.90625" customWidth="1"/>
    <col min="4" max="4" width="16.1796875" bestFit="1" customWidth="1"/>
    <col min="5" max="5" width="24.7265625" customWidth="1"/>
  </cols>
  <sheetData>
    <row r="1" spans="2:8" ht="13" customHeight="1" thickBot="1" x14ac:dyDescent="0.4">
      <c r="B1" s="29" t="s">
        <v>11</v>
      </c>
      <c r="F1" s="8"/>
    </row>
    <row r="2" spans="2:8" ht="15" thickBot="1" x14ac:dyDescent="0.4">
      <c r="D2" s="15" t="s">
        <v>0</v>
      </c>
      <c r="F2" s="8"/>
    </row>
    <row r="3" spans="2:8" ht="15" thickBot="1" x14ac:dyDescent="0.4">
      <c r="B3" s="28" t="s">
        <v>1</v>
      </c>
      <c r="C3" s="28" t="s">
        <v>7</v>
      </c>
      <c r="D3" s="12" t="s">
        <v>5</v>
      </c>
      <c r="E3" s="13" t="s">
        <v>8</v>
      </c>
    </row>
    <row r="4" spans="2:8" x14ac:dyDescent="0.35">
      <c r="B4" s="18" t="s">
        <v>13</v>
      </c>
      <c r="C4" s="19" t="s">
        <v>14</v>
      </c>
      <c r="D4" s="20"/>
      <c r="E4" s="21">
        <f>C4*D4</f>
        <v>0</v>
      </c>
    </row>
    <row r="5" spans="2:8" x14ac:dyDescent="0.35">
      <c r="B5" s="22" t="s">
        <v>15</v>
      </c>
      <c r="C5" s="17" t="s">
        <v>14</v>
      </c>
      <c r="D5" s="14"/>
      <c r="E5" s="23">
        <f t="shared" ref="E5:E14" si="0">C5*D5</f>
        <v>0</v>
      </c>
    </row>
    <row r="6" spans="2:8" ht="57.5" x14ac:dyDescent="0.35">
      <c r="B6" s="22" t="s">
        <v>23</v>
      </c>
      <c r="C6" s="17" t="s">
        <v>14</v>
      </c>
      <c r="D6" s="14"/>
      <c r="E6" s="23">
        <f t="shared" si="0"/>
        <v>0</v>
      </c>
    </row>
    <row r="7" spans="2:8" x14ac:dyDescent="0.35">
      <c r="B7" s="22" t="s">
        <v>16</v>
      </c>
      <c r="C7" s="17" t="s">
        <v>14</v>
      </c>
      <c r="D7" s="14"/>
      <c r="E7" s="23">
        <f t="shared" si="0"/>
        <v>0</v>
      </c>
    </row>
    <row r="8" spans="2:8" x14ac:dyDescent="0.35">
      <c r="B8" s="22" t="s">
        <v>17</v>
      </c>
      <c r="C8" s="17" t="s">
        <v>14</v>
      </c>
      <c r="D8" s="14"/>
      <c r="E8" s="23">
        <f t="shared" si="0"/>
        <v>0</v>
      </c>
    </row>
    <row r="9" spans="2:8" x14ac:dyDescent="0.35">
      <c r="B9" s="22" t="s">
        <v>18</v>
      </c>
      <c r="C9" s="17" t="s">
        <v>14</v>
      </c>
      <c r="D9" s="14"/>
      <c r="E9" s="23">
        <f t="shared" si="0"/>
        <v>0</v>
      </c>
    </row>
    <row r="10" spans="2:8" x14ac:dyDescent="0.35">
      <c r="B10" s="22" t="s">
        <v>19</v>
      </c>
      <c r="C10" s="17" t="s">
        <v>14</v>
      </c>
      <c r="D10" s="14"/>
      <c r="E10" s="23">
        <f t="shared" si="0"/>
        <v>0</v>
      </c>
    </row>
    <row r="11" spans="2:8" x14ac:dyDescent="0.35">
      <c r="B11" s="22" t="s">
        <v>12</v>
      </c>
      <c r="C11" s="17" t="s">
        <v>9</v>
      </c>
      <c r="D11" s="14"/>
      <c r="E11" s="23">
        <f t="shared" si="0"/>
        <v>0</v>
      </c>
    </row>
    <row r="12" spans="2:8" x14ac:dyDescent="0.35">
      <c r="B12" s="22" t="s">
        <v>20</v>
      </c>
      <c r="C12" s="17" t="s">
        <v>14</v>
      </c>
      <c r="D12" s="14"/>
      <c r="E12" s="23">
        <f>C12*D12</f>
        <v>0</v>
      </c>
    </row>
    <row r="13" spans="2:8" x14ac:dyDescent="0.35">
      <c r="B13" s="22" t="s">
        <v>21</v>
      </c>
      <c r="C13" s="17" t="s">
        <v>10</v>
      </c>
      <c r="D13" s="14"/>
      <c r="E13" s="23">
        <f t="shared" si="0"/>
        <v>0</v>
      </c>
    </row>
    <row r="14" spans="2:8" ht="15" thickBot="1" x14ac:dyDescent="0.4">
      <c r="B14" s="24" t="s">
        <v>22</v>
      </c>
      <c r="C14" s="25" t="s">
        <v>14</v>
      </c>
      <c r="D14" s="26"/>
      <c r="E14" s="27">
        <f t="shared" si="0"/>
        <v>0</v>
      </c>
    </row>
    <row r="15" spans="2:8" ht="46" customHeight="1" thickBot="1" x14ac:dyDescent="0.4">
      <c r="B15" s="36" t="s">
        <v>2</v>
      </c>
      <c r="C15" s="37"/>
      <c r="D15" s="38"/>
      <c r="E15" s="16">
        <f>IF((SUM(E4:E14))&lt;=D17,(SUM(E4:E14)),"ERRORE l'importo offerto supera la base d'asta")</f>
        <v>0</v>
      </c>
    </row>
    <row r="16" spans="2:8" ht="12.75" customHeight="1" thickBot="1" x14ac:dyDescent="0.4">
      <c r="D16" s="1"/>
      <c r="E16" s="4"/>
      <c r="F16" s="2"/>
      <c r="G16" s="2"/>
      <c r="H16" s="2"/>
    </row>
    <row r="17" spans="2:8" s="2" customFormat="1" ht="41.25" customHeight="1" thickBot="1" x14ac:dyDescent="0.4">
      <c r="B17" s="11" t="s">
        <v>4</v>
      </c>
      <c r="D17" s="30">
        <v>213999.84</v>
      </c>
      <c r="E17" s="31"/>
    </row>
    <row r="18" spans="2:8" s="2" customFormat="1" ht="15" customHeight="1" thickBot="1" x14ac:dyDescent="0.4">
      <c r="B18" s="3"/>
      <c r="D18" s="6"/>
    </row>
    <row r="19" spans="2:8" s="2" customFormat="1" ht="48.5" customHeight="1" thickBot="1" x14ac:dyDescent="0.4">
      <c r="B19" s="11" t="s">
        <v>6</v>
      </c>
      <c r="D19" s="32" t="str">
        <f>IF(E15&gt;D17,"ATTENZIONE: L'offerta complessiva è superiore alla Base d'asta","OK")</f>
        <v>OK</v>
      </c>
      <c r="E19" s="33"/>
      <c r="F19"/>
      <c r="G19"/>
      <c r="H19"/>
    </row>
    <row r="20" spans="2:8" s="2" customFormat="1" ht="15" customHeight="1" thickBot="1" x14ac:dyDescent="0.4">
      <c r="B20" s="5"/>
      <c r="D20" s="9"/>
      <c r="F20" s="10"/>
      <c r="G20" s="10"/>
      <c r="H20" s="10"/>
    </row>
    <row r="21" spans="2:8" ht="31.5" customHeight="1" thickBot="1" x14ac:dyDescent="0.4">
      <c r="B21" s="7" t="s">
        <v>3</v>
      </c>
      <c r="D21" s="34">
        <f>IF((E15&lt;=D17),E15,"ERRORE")</f>
        <v>0</v>
      </c>
      <c r="E21" s="35"/>
    </row>
  </sheetData>
  <sheetProtection algorithmName="SHA-512" hashValue="MVLt1i0aCZqcD3MlPKGjFZSm1xL8yRlb7BV75slBzDFKCvJzPxRdmHPh2DhKwhyICCueWLHw6ZAaTC+Z6A3qMw==" saltValue="WbHfCvchVfXSfdMWIF8sgg==" spinCount="100000" sheet="1" objects="1" scenarios="1"/>
  <mergeCells count="4">
    <mergeCell ref="D17:E17"/>
    <mergeCell ref="D19:E19"/>
    <mergeCell ref="D21:E21"/>
    <mergeCell ref="B15:D15"/>
  </mergeCells>
  <conditionalFormatting sqref="D21">
    <cfRule type="cellIs" dxfId="5" priority="6" operator="equal">
      <formula>$D$17</formula>
    </cfRule>
    <cfRule type="cellIs" dxfId="4" priority="7" operator="lessThan">
      <formula>$D$17</formula>
    </cfRule>
    <cfRule type="cellIs" dxfId="3" priority="9" operator="greaterThan">
      <formula>$D$17</formula>
    </cfRule>
  </conditionalFormatting>
  <conditionalFormatting sqref="E15">
    <cfRule type="cellIs" dxfId="2" priority="10" operator="greaterThan">
      <formula>#REF!</formula>
    </cfRule>
  </conditionalFormatting>
  <conditionalFormatting sqref="D21:E21">
    <cfRule type="cellIs" dxfId="1" priority="1" operator="greaterThan">
      <formula>$D$17</formula>
    </cfRule>
    <cfRule type="cellIs" dxfId="0" priority="2" operator="lessThanOrEqual">
      <formula>$D$17</formula>
    </cfRule>
  </conditionalFormatting>
  <dataValidations count="1">
    <dataValidation type="custom" operator="equal" allowBlank="1" showInputMessage="1" showErrorMessage="1" error="Non è possibile inserire più di due cifre decimali" sqref="D4:D14">
      <formula1>(LEN(D4)-LEN(INT(D4)))&lt;=3</formula1>
    </dataValidation>
  </dataValidations>
  <pageMargins left="0.7" right="0.7" top="0.75" bottom="0.75" header="0.3" footer="0.3"/>
  <pageSetup paperSize="9" orientation="portrait" r:id="rId1"/>
  <ignoredErrors>
    <ignoredError sqref="C11 C1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2023-11-17T10:23:15Z</dcterms:modified>
</cp:coreProperties>
</file>