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DT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4" l="1"/>
  <c r="G6" i="4" l="1"/>
  <c r="G5" i="4"/>
  <c r="G4" i="4"/>
  <c r="G7" i="4" l="1"/>
  <c r="G10" i="4" l="1"/>
  <c r="E10" i="4" s="1"/>
  <c r="G15" i="4" l="1"/>
  <c r="F19" i="4" s="1"/>
</calcChain>
</file>

<file path=xl/sharedStrings.xml><?xml version="1.0" encoding="utf-8"?>
<sst xmlns="http://schemas.openxmlformats.org/spreadsheetml/2006/main" count="26" uniqueCount="22">
  <si>
    <t xml:space="preserve">Prezzo totale offerto al netto dell'IVA </t>
  </si>
  <si>
    <t>Prezzo totale a base d'asta al netto dell'IVA</t>
  </si>
  <si>
    <t>Prezzo Totale Offerto al netto dell'IVA €</t>
  </si>
  <si>
    <t>Servizio di supporto specialistico (costo a giornata)</t>
  </si>
  <si>
    <t>2.4</t>
  </si>
  <si>
    <t>Importo min  per i serivizi di supporto specialistico (IVA esclusa)</t>
  </si>
  <si>
    <t>Importo totale (€)
(Importo max servizi di manutenzione - C)</t>
  </si>
  <si>
    <t>Importo unitario (€) (B)</t>
  </si>
  <si>
    <t>Quantià 
(Importo max servizi di manutenzione-C)/B</t>
  </si>
  <si>
    <t>Descrizione</t>
  </si>
  <si>
    <t>Rif. capitolato tecnico</t>
  </si>
  <si>
    <t>Servizio di manutenzione evolutiva comprensiva del servizio di assistenza da remoto (costo mensile)</t>
  </si>
  <si>
    <t>2.2.3</t>
  </si>
  <si>
    <t>Servizio di manuentezione correttiva comprensiva del servizio di assistenza da remoto (costo mensile)</t>
  </si>
  <si>
    <t>2.2.2</t>
  </si>
  <si>
    <t>Servizio di manutenzione preventiva comprensiva del servizio di assistenza da remoto (costo mensile)</t>
  </si>
  <si>
    <t>2.2.1</t>
  </si>
  <si>
    <t>Importo max per i serivizi di manutenzione (IVA esclusa)</t>
  </si>
  <si>
    <t>Importo totale (€)
(AxB=C)</t>
  </si>
  <si>
    <t>Quantià 
(A)</t>
  </si>
  <si>
    <t>Celle da compilare</t>
  </si>
  <si>
    <t>RDO MePA n.3229852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</si>
</sst>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0" borderId="0" xfId="0" applyProtection="1"/>
    <xf numFmtId="0" fontId="5" fillId="0" borderId="4" xfId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Protection="1"/>
    <xf numFmtId="164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/>
    </xf>
    <xf numFmtId="0" fontId="5" fillId="0" borderId="4" xfId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0" fillId="0" borderId="0" xfId="0" applyBorder="1" applyProtection="1"/>
    <xf numFmtId="164" fontId="9" fillId="2" borderId="5" xfId="0" applyNumberFormat="1" applyFont="1" applyFill="1" applyBorder="1" applyAlignment="1" applyProtection="1">
      <alignment horizontal="center" vertical="center" wrapText="1"/>
    </xf>
    <xf numFmtId="164" fontId="10" fillId="0" borderId="6" xfId="0" applyNumberFormat="1" applyFont="1" applyBorder="1" applyAlignment="1" applyProtection="1">
      <alignment horizontal="center" vertical="center" wrapText="1"/>
    </xf>
    <xf numFmtId="0" fontId="11" fillId="2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0" fillId="0" borderId="0" xfId="0" applyBorder="1"/>
    <xf numFmtId="164" fontId="10" fillId="0" borderId="0" xfId="0" applyNumberFormat="1" applyFont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13" fillId="0" borderId="0" xfId="0" applyFont="1" applyFill="1" applyBorder="1" applyAlignment="1" applyProtection="1">
      <alignment horizontal="center" vertical="center" wrapText="1"/>
    </xf>
    <xf numFmtId="164" fontId="10" fillId="0" borderId="8" xfId="0" applyNumberFormat="1" applyFont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1" fillId="2" borderId="9" xfId="0" applyNumberFormat="1" applyFont="1" applyFill="1" applyBorder="1" applyAlignment="1" applyProtection="1">
      <alignment horizontal="center" vertical="center" wrapText="1"/>
    </xf>
    <xf numFmtId="49" fontId="11" fillId="2" borderId="9" xfId="0" applyNumberFormat="1" applyFont="1" applyFill="1" applyBorder="1" applyAlignment="1" applyProtection="1">
      <alignment horizontal="center" vertical="center" wrapText="1"/>
    </xf>
    <xf numFmtId="49" fontId="11" fillId="2" borderId="10" xfId="0" applyNumberFormat="1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13" fillId="4" borderId="12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wrapText="1"/>
    </xf>
    <xf numFmtId="0" fontId="12" fillId="0" borderId="0" xfId="0" applyFont="1" applyBorder="1" applyAlignment="1" applyProtection="1">
      <alignment vertical="center"/>
    </xf>
    <xf numFmtId="0" fontId="12" fillId="0" borderId="9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vertical="center"/>
    </xf>
    <xf numFmtId="164" fontId="10" fillId="0" borderId="1" xfId="0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7" xfId="0" applyNumberFormat="1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1" fillId="0" borderId="21" xfId="0" applyFont="1" applyBorder="1" applyAlignment="1" applyProtection="1">
      <alignment horizontal="center" vertical="center"/>
    </xf>
    <xf numFmtId="165" fontId="0" fillId="0" borderId="0" xfId="0" applyNumberFormat="1"/>
    <xf numFmtId="0" fontId="14" fillId="0" borderId="0" xfId="0" applyFont="1" applyFill="1" applyBorder="1" applyProtection="1"/>
    <xf numFmtId="165" fontId="0" fillId="0" borderId="0" xfId="0" applyNumberFormat="1" applyBorder="1" applyProtection="1"/>
    <xf numFmtId="164" fontId="10" fillId="0" borderId="18" xfId="0" applyNumberFormat="1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wrapText="1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Protection="1"/>
  </cellXfs>
  <cellStyles count="2">
    <cellStyle name="Normale" xfId="0" builtinId="0"/>
    <cellStyle name="Normale 3" xfId="1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9"/>
  <sheetViews>
    <sheetView showGridLines="0" tabSelected="1" zoomScale="70" zoomScaleNormal="70" workbookViewId="0">
      <selection activeCell="M15" sqref="M1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1.453125" style="1" customWidth="1"/>
    <col min="4" max="4" width="43.1796875" style="1" customWidth="1"/>
    <col min="5" max="5" width="23.81640625" style="1" customWidth="1"/>
    <col min="6" max="6" width="23.453125" style="1" customWidth="1"/>
    <col min="7" max="7" width="28.453125" style="1" customWidth="1"/>
    <col min="8" max="8" width="25" style="1" customWidth="1"/>
    <col min="9" max="9" width="10.26953125" bestFit="1" customWidth="1"/>
    <col min="10" max="10" width="10.453125" bestFit="1" customWidth="1"/>
  </cols>
  <sheetData>
    <row r="1" spans="3:15" ht="18" customHeight="1" thickBot="1" x14ac:dyDescent="0.4">
      <c r="C1" s="57" t="s">
        <v>21</v>
      </c>
      <c r="H1" s="45"/>
    </row>
    <row r="2" spans="3:15" ht="15" thickBot="1" x14ac:dyDescent="0.4">
      <c r="F2" s="46" t="s">
        <v>20</v>
      </c>
      <c r="H2" s="45"/>
    </row>
    <row r="3" spans="3:15" ht="43.5" customHeight="1" x14ac:dyDescent="0.35">
      <c r="C3" s="44" t="s">
        <v>10</v>
      </c>
      <c r="D3" s="31" t="s">
        <v>9</v>
      </c>
      <c r="E3" s="31" t="s">
        <v>19</v>
      </c>
      <c r="F3" s="43" t="s">
        <v>7</v>
      </c>
      <c r="G3" s="31" t="s">
        <v>18</v>
      </c>
      <c r="H3" s="42" t="s">
        <v>17</v>
      </c>
    </row>
    <row r="4" spans="3:15" ht="27.75" customHeight="1" x14ac:dyDescent="0.35">
      <c r="C4" s="41" t="s">
        <v>16</v>
      </c>
      <c r="D4" s="40" t="s">
        <v>15</v>
      </c>
      <c r="E4" s="39">
        <v>36</v>
      </c>
      <c r="F4" s="38"/>
      <c r="G4" s="37" t="str">
        <f>IF(F4="","Inserire importo unitario",E4*F4)</f>
        <v>Inserire importo unitario</v>
      </c>
      <c r="H4" s="50">
        <v>30000</v>
      </c>
    </row>
    <row r="5" spans="3:15" ht="29.25" customHeight="1" x14ac:dyDescent="0.35">
      <c r="C5" s="41" t="s">
        <v>14</v>
      </c>
      <c r="D5" s="40" t="s">
        <v>13</v>
      </c>
      <c r="E5" s="39">
        <v>36</v>
      </c>
      <c r="F5" s="38"/>
      <c r="G5" s="37" t="str">
        <f>IF(F5="","Inserire importo unitario",E5*F5)</f>
        <v>Inserire importo unitario</v>
      </c>
      <c r="H5" s="51"/>
    </row>
    <row r="6" spans="3:15" ht="29.25" customHeight="1" x14ac:dyDescent="0.35">
      <c r="C6" s="41" t="s">
        <v>12</v>
      </c>
      <c r="D6" s="40" t="s">
        <v>11</v>
      </c>
      <c r="E6" s="39">
        <v>36</v>
      </c>
      <c r="F6" s="38"/>
      <c r="G6" s="37" t="str">
        <f>IF(F6="","Inserire importo unitario",E6*F6)</f>
        <v>Inserire importo unitario</v>
      </c>
      <c r="H6" s="51"/>
    </row>
    <row r="7" spans="3:15" ht="29.25" customHeight="1" thickBot="1" x14ac:dyDescent="0.4">
      <c r="C7" s="36"/>
      <c r="D7" s="35" t="s">
        <v>2</v>
      </c>
      <c r="E7" s="25"/>
      <c r="F7" s="23"/>
      <c r="G7" s="23" t="str">
        <f>IF(COUNTBLANK(F4:F6)=0,IF((SUM(G4:G6))&lt;=H4,(SUM(G4:G6)),"Errore"),"Inserire importo unitario")</f>
        <v>Inserire importo unitario</v>
      </c>
      <c r="H7" s="52"/>
    </row>
    <row r="8" spans="3:15" s="16" customFormat="1" ht="9" customHeight="1" thickBot="1" x14ac:dyDescent="0.4">
      <c r="C8" s="34"/>
      <c r="D8" s="34"/>
      <c r="E8" s="18"/>
      <c r="F8" s="17"/>
      <c r="G8" s="17"/>
      <c r="H8" s="33"/>
      <c r="I8"/>
      <c r="J8"/>
      <c r="K8"/>
      <c r="L8"/>
      <c r="M8"/>
      <c r="N8"/>
      <c r="O8"/>
    </row>
    <row r="9" spans="3:15" ht="38.25" customHeight="1" x14ac:dyDescent="0.35">
      <c r="C9" s="32" t="s">
        <v>10</v>
      </c>
      <c r="D9" s="29" t="s">
        <v>9</v>
      </c>
      <c r="E9" s="31" t="s">
        <v>8</v>
      </c>
      <c r="F9" s="30" t="s">
        <v>7</v>
      </c>
      <c r="G9" s="29" t="s">
        <v>6</v>
      </c>
      <c r="H9" s="28" t="s">
        <v>5</v>
      </c>
    </row>
    <row r="10" spans="3:15" ht="30" customHeight="1" thickBot="1" x14ac:dyDescent="0.4">
      <c r="C10" s="27" t="s">
        <v>4</v>
      </c>
      <c r="D10" s="26" t="s">
        <v>3</v>
      </c>
      <c r="E10" s="25" t="str">
        <f>IF(COUNTBLANK(F10)=0,IF(SUM(G10/F10)&gt;0,(SUM(ROUND(G10/F10,0))),"Errore"),"Inserire importi unitari")</f>
        <v>Inserire importi unitari</v>
      </c>
      <c r="F10" s="24"/>
      <c r="G10" s="23" t="str">
        <f>IF(OR(G7="Inserire importo unitario",G7="Errore")=TRUE, "Inserire importo unitario",IF(SUM(F17-G13-G7)&gt;=H10,(SUM(F17-G13-G7)),"Errore"))</f>
        <v>Inserire importo unitario</v>
      </c>
      <c r="H10" s="22">
        <v>2700</v>
      </c>
    </row>
    <row r="11" spans="3:15" s="16" customFormat="1" ht="6" customHeight="1" x14ac:dyDescent="0.35">
      <c r="C11" s="19"/>
      <c r="D11" s="19"/>
      <c r="E11" s="18"/>
      <c r="F11" s="17"/>
      <c r="G11" s="17"/>
      <c r="H11" s="10"/>
      <c r="I11"/>
      <c r="J11"/>
      <c r="K11"/>
      <c r="L11"/>
      <c r="M11"/>
    </row>
    <row r="12" spans="3:15" s="16" customFormat="1" ht="1.5" customHeight="1" thickBot="1" x14ac:dyDescent="0.4">
      <c r="C12" s="21"/>
      <c r="D12" s="21"/>
      <c r="E12" s="21"/>
      <c r="F12" s="21"/>
      <c r="G12" s="21"/>
      <c r="H12" s="20"/>
      <c r="I12"/>
      <c r="J12"/>
      <c r="K12"/>
      <c r="L12"/>
      <c r="M12"/>
    </row>
    <row r="13" spans="3:15" s="16" customFormat="1" ht="4.5" hidden="1" customHeight="1" thickBot="1" x14ac:dyDescent="0.4">
      <c r="C13" s="19"/>
      <c r="D13" s="19"/>
      <c r="E13" s="18"/>
      <c r="F13" s="17"/>
      <c r="G13" s="17"/>
      <c r="H13" s="10"/>
      <c r="I13"/>
      <c r="J13"/>
      <c r="K13"/>
      <c r="L13"/>
      <c r="M13"/>
    </row>
    <row r="14" spans="3:15" s="16" customFormat="1" ht="5.25" hidden="1" customHeight="1" thickBot="1" x14ac:dyDescent="0.4">
      <c r="C14" s="19"/>
      <c r="D14" s="19"/>
      <c r="E14" s="18"/>
      <c r="F14" s="17"/>
      <c r="G14" s="17"/>
      <c r="H14" s="10"/>
      <c r="I14"/>
      <c r="J14"/>
      <c r="K14"/>
      <c r="L14"/>
      <c r="M14"/>
    </row>
    <row r="15" spans="3:15" ht="42.75" customHeight="1" thickBot="1" x14ac:dyDescent="0.4">
      <c r="C15" s="15"/>
      <c r="D15" s="14" t="s">
        <v>2</v>
      </c>
      <c r="E15" s="13"/>
      <c r="F15" s="12"/>
      <c r="G15" s="11" t="str">
        <f>IF(AND(OR(G7="Inserire importo unitario",G7="Errore"),G10="Inserire importo unitario")=FALSE,IF((SUM(G7:G13))&lt;=F17,(SUM(G7:G13)),"Errore l'importo offerto supera la base d'asta"),"Inserire importi unitari")</f>
        <v>Inserire importi unitari</v>
      </c>
      <c r="H15" s="49"/>
    </row>
    <row r="16" spans="3:15" ht="12.75" customHeight="1" thickBot="1" x14ac:dyDescent="0.4">
      <c r="F16" s="9"/>
      <c r="G16" s="8"/>
      <c r="H16" s="4"/>
      <c r="J16" s="47"/>
    </row>
    <row r="17" spans="3:8" s="3" customFormat="1" ht="41.25" customHeight="1" thickBot="1" x14ac:dyDescent="0.4">
      <c r="C17" s="4"/>
      <c r="D17" s="7" t="s">
        <v>1</v>
      </c>
      <c r="E17" s="4"/>
      <c r="F17" s="53">
        <f>45000-723.84</f>
        <v>44276.160000000003</v>
      </c>
      <c r="G17" s="54"/>
      <c r="H17" s="48"/>
    </row>
    <row r="18" spans="3:8" s="3" customFormat="1" ht="15" customHeight="1" thickBot="1" x14ac:dyDescent="0.4">
      <c r="C18" s="4"/>
      <c r="D18" s="6"/>
      <c r="E18" s="4"/>
      <c r="F18" s="5"/>
      <c r="G18" s="4"/>
      <c r="H18" s="4"/>
    </row>
    <row r="19" spans="3:8" ht="45.75" customHeight="1" thickBot="1" x14ac:dyDescent="0.4">
      <c r="D19" s="2" t="s">
        <v>0</v>
      </c>
      <c r="F19" s="55" t="str">
        <f>IF(G15="Inserire importi unitari","Inserire importi unitari",IF(E10="Inserire importi unitari","Inserire importi unitari",IF((G15&lt;=F17),G15,"ERRORE l'importo offerto supera la base d'asta")))</f>
        <v>Inserire importi unitari</v>
      </c>
      <c r="G19" s="56"/>
    </row>
  </sheetData>
  <sheetProtection algorithmName="SHA-512" hashValue="AwpBc50+rxv+mNlKkYatbBZ3bg7CBxjLTkrm01a9Cq7c5qa8VCnGg08uGaVFOmonJLKgmNrQHn2Xc4/yIPpPsg==" saltValue="G7pygDWHedVDeCCEtzSB/Q==" spinCount="100000" sheet="1" objects="1" scenarios="1"/>
  <mergeCells count="3">
    <mergeCell ref="H4:H7"/>
    <mergeCell ref="F17:G17"/>
    <mergeCell ref="F19:G19"/>
  </mergeCells>
  <conditionalFormatting sqref="F19">
    <cfRule type="cellIs" dxfId="5" priority="3" operator="equal">
      <formula>$F$17</formula>
    </cfRule>
    <cfRule type="cellIs" dxfId="4" priority="4" operator="lessThan">
      <formula>$F$17</formula>
    </cfRule>
    <cfRule type="cellIs" dxfId="3" priority="5" operator="greaterThan">
      <formula>$F$17</formula>
    </cfRule>
  </conditionalFormatting>
  <conditionalFormatting sqref="G15">
    <cfRule type="cellIs" dxfId="2" priority="6" operator="greaterThan">
      <formula>#REF!</formula>
    </cfRule>
  </conditionalFormatting>
  <conditionalFormatting sqref="F19:G19">
    <cfRule type="cellIs" dxfId="1" priority="1" operator="greaterThan">
      <formula>$F$17</formula>
    </cfRule>
    <cfRule type="cellIs" dxfId="0" priority="2" operator="lessThanOrEqual">
      <formula>$F$17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4:F8 F10:F11 F13:F15">
      <formula1>AND((LEN(F4)-LEN(INT(F4)))&lt;=3,F4&lt;&gt;0)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2022-12-19T13:52:06Z</dcterms:modified>
</cp:coreProperties>
</file>