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-260" windowWidth="19440" windowHeight="13560"/>
  </bookViews>
  <sheets>
    <sheet name="Foglio1" sheetId="2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9" i="2" l="1"/>
  <c r="F13" i="2"/>
  <c r="H6" i="2" l="1"/>
  <c r="H5" i="2"/>
  <c r="H4" i="2"/>
  <c r="F17" i="2" l="1"/>
  <c r="F11" i="2"/>
  <c r="H7" i="2"/>
  <c r="F15" i="2" s="1"/>
</calcChain>
</file>

<file path=xl/sharedStrings.xml><?xml version="1.0" encoding="utf-8"?>
<sst xmlns="http://schemas.openxmlformats.org/spreadsheetml/2006/main" count="23" uniqueCount="21">
  <si>
    <t>Celle da compilare</t>
  </si>
  <si>
    <t>Descrizione</t>
  </si>
  <si>
    <t>Codice</t>
  </si>
  <si>
    <t>Quantità</t>
  </si>
  <si>
    <t>Unità di misura Quantità</t>
  </si>
  <si>
    <t>Importo unitario</t>
  </si>
  <si>
    <t>Unità di misura 
Importo unitario</t>
  </si>
  <si>
    <t>Totale</t>
  </si>
  <si>
    <t>Canone mensile per i servizi di cui ai paragrafi 2.2 e 2.3 del Capitolato tecnico</t>
  </si>
  <si>
    <t>mesi</t>
  </si>
  <si>
    <t>€</t>
  </si>
  <si>
    <t>Sconto offerto sui prezzi relativi al "Prezzario DEI – Impianti Elettrici" di cui al paragrafo 2.4 del Capitolato tecnico</t>
  </si>
  <si>
    <t>% di sconto</t>
  </si>
  <si>
    <t>Ampliamento dell’impianto di sicurezza, di cui al paragrafo 2.5 del Capitolato tecnico</t>
  </si>
  <si>
    <t>a corpo</t>
  </si>
  <si>
    <t>Prezzo Totale Offerto al netto dell'IVA</t>
  </si>
  <si>
    <t>Importo da ribassare al netto dell'IVA</t>
  </si>
  <si>
    <t>Prezzo totale offerto al netto dell'IVA 
(valido ai soli fini dell'aggiudicazione)</t>
  </si>
  <si>
    <t>Valore dell'offerta al netto dell'IVA 
(valido ai fini della stipula ed inserito a Sistema)</t>
  </si>
  <si>
    <t>Importo a base d'asta per canone ed ampliamento (cod. 1 e 3) al netto dell'IVA</t>
  </si>
  <si>
    <t>Sistema di Verifica in caso di offerta superiore all'importo a base d'asta per canone ed ampliamento (cod. 1 e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</si>
</sst>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\ #,##0.00"/>
    <numFmt numFmtId="165" formatCode="_-&quot;€&quot;\ * #,##0.00_-;\-&quot;€&quot;\ * #,##0.00_-;_-&quot;€&quot;\ * &quot;-&quot;??_-;_-@_-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sz val="14"/>
      <name val="Calibri"/>
      <family val="2"/>
      <scheme val="minor"/>
    </font>
    <font>
      <b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165" fontId="6" fillId="0" borderId="0" applyFont="0" applyFill="0" applyBorder="0" applyAlignment="0" applyProtection="0"/>
  </cellStyleXfs>
  <cellXfs count="55">
    <xf numFmtId="0" fontId="0" fillId="0" borderId="0" xfId="0"/>
    <xf numFmtId="0" fontId="1" fillId="0" borderId="0" xfId="0" applyFont="1"/>
    <xf numFmtId="0" fontId="4" fillId="0" borderId="0" xfId="0" applyFont="1"/>
    <xf numFmtId="0" fontId="0" fillId="0" borderId="0" xfId="0" applyFont="1"/>
    <xf numFmtId="0" fontId="3" fillId="0" borderId="3" xfId="0" applyFont="1" applyBorder="1" applyAlignment="1">
      <alignment horizontal="center" vertical="center"/>
    </xf>
    <xf numFmtId="0" fontId="3" fillId="2" borderId="8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vertical="center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 applyProtection="1">
      <alignment horizontal="center" vertical="center" wrapText="1"/>
    </xf>
    <xf numFmtId="0" fontId="8" fillId="4" borderId="12" xfId="0" applyNumberFormat="1" applyFont="1" applyFill="1" applyBorder="1" applyAlignment="1" applyProtection="1">
      <alignment horizontal="center" vertical="center" wrapText="1"/>
    </xf>
    <xf numFmtId="49" fontId="8" fillId="4" borderId="13" xfId="0" applyNumberFormat="1" applyFont="1" applyFill="1" applyBorder="1" applyAlignment="1" applyProtection="1">
      <alignment vertical="center" wrapText="1"/>
    </xf>
    <xf numFmtId="0" fontId="8" fillId="4" borderId="14" xfId="0" applyNumberFormat="1" applyFont="1" applyFill="1" applyBorder="1" applyAlignment="1" applyProtection="1">
      <alignment horizontal="center" vertical="center" wrapText="1"/>
    </xf>
    <xf numFmtId="49" fontId="8" fillId="4" borderId="14" xfId="0" applyNumberFormat="1" applyFont="1" applyFill="1" applyBorder="1" applyAlignment="1" applyProtection="1">
      <alignment horizontal="center" vertical="center" wrapText="1"/>
    </xf>
    <xf numFmtId="2" fontId="9" fillId="0" borderId="14" xfId="0" applyNumberFormat="1" applyFont="1" applyBorder="1" applyAlignment="1" applyProtection="1">
      <alignment horizontal="center" vertical="center" wrapText="1"/>
      <protection locked="0"/>
    </xf>
    <xf numFmtId="164" fontId="9" fillId="0" borderId="14" xfId="0" applyNumberFormat="1" applyFont="1" applyBorder="1" applyAlignment="1" applyProtection="1">
      <alignment horizontal="center" vertical="center" wrapText="1"/>
    </xf>
    <xf numFmtId="164" fontId="9" fillId="0" borderId="15" xfId="0" applyNumberFormat="1" applyFont="1" applyBorder="1" applyAlignment="1" applyProtection="1">
      <alignment horizontal="center" vertical="center" wrapText="1"/>
    </xf>
    <xf numFmtId="0" fontId="8" fillId="4" borderId="6" xfId="0" applyNumberFormat="1" applyFont="1" applyFill="1" applyBorder="1" applyAlignment="1" applyProtection="1">
      <alignment horizontal="center" vertical="center" wrapText="1"/>
    </xf>
    <xf numFmtId="49" fontId="8" fillId="4" borderId="16" xfId="0" applyNumberFormat="1" applyFont="1" applyFill="1" applyBorder="1" applyAlignment="1" applyProtection="1">
      <alignment vertical="center" wrapText="1"/>
    </xf>
    <xf numFmtId="49" fontId="8" fillId="4" borderId="5" xfId="0" applyNumberFormat="1" applyFont="1" applyFill="1" applyBorder="1" applyAlignment="1" applyProtection="1">
      <alignment horizontal="center" vertical="center" wrapText="1"/>
    </xf>
    <xf numFmtId="2" fontId="9" fillId="0" borderId="5" xfId="4" applyNumberFormat="1" applyFont="1" applyBorder="1" applyAlignment="1" applyProtection="1">
      <alignment horizontal="center" vertical="center" wrapText="1"/>
      <protection locked="0"/>
    </xf>
    <xf numFmtId="164" fontId="9" fillId="0" borderId="5" xfId="0" applyNumberFormat="1" applyFont="1" applyBorder="1" applyAlignment="1" applyProtection="1">
      <alignment horizontal="center" vertical="center" wrapText="1"/>
    </xf>
    <xf numFmtId="164" fontId="9" fillId="0" borderId="7" xfId="0" applyNumberFormat="1" applyFont="1" applyBorder="1" applyAlignment="1" applyProtection="1">
      <alignment horizontal="center" vertical="center" wrapText="1"/>
    </xf>
    <xf numFmtId="0" fontId="8" fillId="4" borderId="17" xfId="0" applyNumberFormat="1" applyFont="1" applyFill="1" applyBorder="1" applyAlignment="1" applyProtection="1">
      <alignment horizontal="center" vertical="center" wrapText="1"/>
    </xf>
    <xf numFmtId="49" fontId="8" fillId="4" borderId="18" xfId="0" applyNumberFormat="1" applyFont="1" applyFill="1" applyBorder="1" applyAlignment="1" applyProtection="1">
      <alignment vertical="center" wrapText="1"/>
    </xf>
    <xf numFmtId="0" fontId="8" fillId="4" borderId="19" xfId="0" applyNumberFormat="1" applyFont="1" applyFill="1" applyBorder="1" applyAlignment="1" applyProtection="1">
      <alignment horizontal="center" vertical="center" wrapText="1"/>
    </xf>
    <xf numFmtId="49" fontId="8" fillId="4" borderId="19" xfId="0" applyNumberFormat="1" applyFont="1" applyFill="1" applyBorder="1" applyAlignment="1" applyProtection="1">
      <alignment horizontal="center" vertical="center" wrapText="1"/>
    </xf>
    <xf numFmtId="2" fontId="9" fillId="0" borderId="19" xfId="4" applyNumberFormat="1" applyFont="1" applyBorder="1" applyAlignment="1" applyProtection="1">
      <alignment horizontal="center" vertical="center" wrapText="1"/>
      <protection locked="0"/>
    </xf>
    <xf numFmtId="164" fontId="9" fillId="0" borderId="19" xfId="0" applyNumberFormat="1" applyFont="1" applyBorder="1" applyAlignment="1" applyProtection="1">
      <alignment horizontal="center" vertical="center" wrapText="1"/>
    </xf>
    <xf numFmtId="164" fontId="9" fillId="0" borderId="20" xfId="0" applyNumberFormat="1" applyFont="1" applyBorder="1" applyAlignment="1" applyProtection="1">
      <alignment horizontal="center" vertical="center" wrapText="1"/>
    </xf>
    <xf numFmtId="0" fontId="5" fillId="0" borderId="2" xfId="0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0" fontId="5" fillId="0" borderId="21" xfId="0" applyFont="1" applyBorder="1" applyAlignment="1">
      <alignment horizontal="right" vertical="center"/>
    </xf>
    <xf numFmtId="164" fontId="3" fillId="4" borderId="1" xfId="0" applyNumberFormat="1" applyFont="1" applyFill="1" applyBorder="1" applyAlignment="1" applyProtection="1">
      <alignment horizontal="center" vertical="center" wrapText="1"/>
    </xf>
    <xf numFmtId="164" fontId="10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12" fillId="0" borderId="0" xfId="1" applyFont="1" applyFill="1" applyBorder="1" applyAlignment="1" applyProtection="1">
      <alignment horizontal="right" vertical="center"/>
    </xf>
    <xf numFmtId="164" fontId="12" fillId="0" borderId="0" xfId="1" applyNumberFormat="1" applyFont="1" applyFill="1" applyBorder="1" applyAlignment="1" applyProtection="1">
      <alignment horizontal="center" vertical="center"/>
    </xf>
    <xf numFmtId="0" fontId="14" fillId="0" borderId="0" xfId="1" applyFont="1" applyFill="1" applyBorder="1" applyAlignment="1" applyProtection="1">
      <alignment horizontal="center" vertical="center"/>
    </xf>
    <xf numFmtId="164" fontId="13" fillId="0" borderId="0" xfId="5" applyNumberFormat="1" applyFont="1" applyFill="1" applyBorder="1" applyAlignment="1" applyProtection="1">
      <alignment horizontal="center" vertical="center" wrapText="1"/>
    </xf>
    <xf numFmtId="0" fontId="0" fillId="0" borderId="0" xfId="0" applyFont="1" applyBorder="1"/>
    <xf numFmtId="0" fontId="5" fillId="0" borderId="0" xfId="0" applyFont="1" applyProtection="1"/>
    <xf numFmtId="0" fontId="7" fillId="0" borderId="0" xfId="0" applyFont="1" applyFill="1" applyBorder="1"/>
    <xf numFmtId="0" fontId="7" fillId="0" borderId="0" xfId="0" applyFont="1"/>
    <xf numFmtId="0" fontId="8" fillId="4" borderId="5" xfId="0" applyNumberFormat="1" applyFont="1" applyFill="1" applyBorder="1" applyAlignment="1" applyProtection="1">
      <alignment horizontal="center" vertical="center" wrapText="1"/>
    </xf>
    <xf numFmtId="0" fontId="11" fillId="0" borderId="2" xfId="1" applyFont="1" applyFill="1" applyBorder="1" applyAlignment="1" applyProtection="1">
      <alignment horizontal="center" vertical="center" wrapText="1"/>
    </xf>
    <xf numFmtId="0" fontId="11" fillId="0" borderId="21" xfId="1" applyFont="1" applyFill="1" applyBorder="1" applyAlignment="1" applyProtection="1">
      <alignment horizontal="center" vertical="center" wrapText="1"/>
    </xf>
    <xf numFmtId="0" fontId="11" fillId="0" borderId="4" xfId="1" applyFont="1" applyFill="1" applyBorder="1" applyAlignment="1" applyProtection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/>
    </xf>
    <xf numFmtId="0" fontId="11" fillId="0" borderId="4" xfId="1" applyFont="1" applyFill="1" applyBorder="1" applyAlignment="1" applyProtection="1">
      <alignment horizontal="center" vertical="center" wrapText="1"/>
    </xf>
    <xf numFmtId="164" fontId="11" fillId="0" borderId="2" xfId="1" applyNumberFormat="1" applyFont="1" applyFill="1" applyBorder="1" applyAlignment="1" applyProtection="1">
      <alignment horizontal="center" vertical="center"/>
    </xf>
    <xf numFmtId="164" fontId="11" fillId="0" borderId="4" xfId="1" applyNumberFormat="1" applyFont="1" applyFill="1" applyBorder="1" applyAlignment="1" applyProtection="1">
      <alignment horizontal="center" vertical="center"/>
    </xf>
    <xf numFmtId="164" fontId="13" fillId="3" borderId="2" xfId="5" applyNumberFormat="1" applyFont="1" applyFill="1" applyBorder="1" applyAlignment="1" applyProtection="1">
      <alignment horizontal="center" vertical="center" wrapText="1"/>
    </xf>
    <xf numFmtId="164" fontId="13" fillId="3" borderId="4" xfId="5" applyNumberFormat="1" applyFont="1" applyFill="1" applyBorder="1" applyAlignment="1" applyProtection="1">
      <alignment horizontal="center" vertical="center" wrapText="1"/>
    </xf>
  </cellXfs>
  <cellStyles count="6">
    <cellStyle name="Normale" xfId="0" builtinId="0"/>
    <cellStyle name="Normale 2" xfId="2"/>
    <cellStyle name="Normale 3" xfId="1"/>
    <cellStyle name="Percentuale" xfId="4" builtinId="5"/>
    <cellStyle name="Percentuale 2" xfId="3"/>
    <cellStyle name="Valuta 2" xfId="5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20"/>
  <sheetViews>
    <sheetView showGridLines="0" tabSelected="1" zoomScale="70" zoomScaleNormal="70" workbookViewId="0">
      <selection activeCell="M9" sqref="M9"/>
    </sheetView>
  </sheetViews>
  <sheetFormatPr defaultColWidth="8.81640625" defaultRowHeight="14.5" x14ac:dyDescent="0.35"/>
  <cols>
    <col min="1" max="1" width="1.7265625" style="3" customWidth="1"/>
    <col min="2" max="2" width="7.08984375" style="3" bestFit="1" customWidth="1"/>
    <col min="3" max="3" width="65.1796875" style="3" customWidth="1"/>
    <col min="4" max="4" width="13.7265625" style="3" customWidth="1"/>
    <col min="5" max="5" width="15.1796875" style="3" customWidth="1"/>
    <col min="6" max="6" width="21" style="3" bestFit="1" customWidth="1"/>
    <col min="7" max="7" width="19" style="3" customWidth="1"/>
    <col min="8" max="8" width="25" style="3" customWidth="1"/>
    <col min="9" max="16384" width="8.81640625" style="3"/>
  </cols>
  <sheetData>
    <row r="1" spans="2:9" ht="18" customHeight="1" thickBot="1" x14ac:dyDescent="0.4">
      <c r="H1" s="2"/>
    </row>
    <row r="2" spans="2:9" ht="16" thickBot="1" x14ac:dyDescent="0.4">
      <c r="F2" s="4" t="s">
        <v>0</v>
      </c>
      <c r="H2" s="2"/>
    </row>
    <row r="3" spans="2:9" ht="31.5" thickBot="1" x14ac:dyDescent="0.4">
      <c r="B3" s="5" t="s">
        <v>2</v>
      </c>
      <c r="C3" s="6" t="s">
        <v>1</v>
      </c>
      <c r="D3" s="7" t="s">
        <v>3</v>
      </c>
      <c r="E3" s="7" t="s">
        <v>4</v>
      </c>
      <c r="F3" s="8" t="s">
        <v>5</v>
      </c>
      <c r="G3" s="7" t="s">
        <v>6</v>
      </c>
      <c r="H3" s="9" t="s">
        <v>7</v>
      </c>
    </row>
    <row r="4" spans="2:9" ht="31" x14ac:dyDescent="0.35">
      <c r="B4" s="10">
        <v>1</v>
      </c>
      <c r="C4" s="11" t="s">
        <v>8</v>
      </c>
      <c r="D4" s="12">
        <v>36</v>
      </c>
      <c r="E4" s="13" t="s">
        <v>9</v>
      </c>
      <c r="F4" s="14"/>
      <c r="G4" s="15" t="s">
        <v>10</v>
      </c>
      <c r="H4" s="16">
        <f>D4*F4</f>
        <v>0</v>
      </c>
    </row>
    <row r="5" spans="2:9" ht="31" x14ac:dyDescent="0.35">
      <c r="B5" s="17">
        <v>2</v>
      </c>
      <c r="C5" s="18" t="s">
        <v>11</v>
      </c>
      <c r="D5" s="44">
        <v>5800</v>
      </c>
      <c r="E5" s="19" t="s">
        <v>10</v>
      </c>
      <c r="F5" s="20"/>
      <c r="G5" s="21" t="s">
        <v>12</v>
      </c>
      <c r="H5" s="22">
        <f>D5*(100-F5)/100</f>
        <v>5800</v>
      </c>
    </row>
    <row r="6" spans="2:9" ht="31.5" thickBot="1" x14ac:dyDescent="0.4">
      <c r="B6" s="23">
        <v>3</v>
      </c>
      <c r="C6" s="24" t="s">
        <v>13</v>
      </c>
      <c r="D6" s="25">
        <v>1</v>
      </c>
      <c r="E6" s="26" t="s">
        <v>14</v>
      </c>
      <c r="F6" s="27"/>
      <c r="G6" s="28" t="s">
        <v>10</v>
      </c>
      <c r="H6" s="29">
        <f>D6*F6</f>
        <v>0</v>
      </c>
    </row>
    <row r="7" spans="2:9" ht="40.5" customHeight="1" thickBot="1" x14ac:dyDescent="0.4">
      <c r="B7" s="30"/>
      <c r="C7" s="31"/>
      <c r="D7" s="31"/>
      <c r="E7" s="31"/>
      <c r="F7" s="31"/>
      <c r="G7" s="32" t="s">
        <v>15</v>
      </c>
      <c r="H7" s="33">
        <f>IF((H4+H6)&lt;=F9,(SUM(H4:H6)),"ERRORE l'importo offerto supera la base d'asta")</f>
        <v>5800</v>
      </c>
    </row>
    <row r="8" spans="2:9" ht="12.75" customHeight="1" thickBot="1" x14ac:dyDescent="0.4">
      <c r="F8" s="1"/>
      <c r="G8" s="34"/>
      <c r="H8" s="35"/>
      <c r="I8" s="35"/>
    </row>
    <row r="9" spans="2:9" s="35" customFormat="1" ht="41.25" customHeight="1" thickBot="1" x14ac:dyDescent="0.4">
      <c r="B9" s="45" t="s">
        <v>19</v>
      </c>
      <c r="C9" s="46"/>
      <c r="D9" s="50"/>
      <c r="F9" s="51">
        <f>19900-520-D5</f>
        <v>13580</v>
      </c>
      <c r="G9" s="52"/>
      <c r="H9" s="42"/>
    </row>
    <row r="10" spans="2:9" s="35" customFormat="1" ht="15" customHeight="1" thickBot="1" x14ac:dyDescent="0.4">
      <c r="D10" s="36"/>
      <c r="F10" s="37"/>
    </row>
    <row r="11" spans="2:9" s="35" customFormat="1" ht="48.75" customHeight="1" thickBot="1" x14ac:dyDescent="0.4">
      <c r="B11" s="45" t="s">
        <v>20</v>
      </c>
      <c r="C11" s="46"/>
      <c r="D11" s="50"/>
      <c r="F11" s="53" t="str">
        <f>IF(H4+H6&gt;F9,"ATTENZIONE: L'offerta complessiva è superiore alla Base d'asta","OK")</f>
        <v>OK</v>
      </c>
      <c r="G11" s="54"/>
      <c r="H11" s="3"/>
      <c r="I11" s="3"/>
    </row>
    <row r="12" spans="2:9" s="35" customFormat="1" ht="15" customHeight="1" thickBot="1" x14ac:dyDescent="0.4">
      <c r="D12" s="38"/>
      <c r="F12" s="39"/>
      <c r="H12" s="40"/>
      <c r="I12" s="40"/>
    </row>
    <row r="13" spans="2:9" ht="40.5" customHeight="1" thickBot="1" x14ac:dyDescent="0.4">
      <c r="B13" s="45" t="s">
        <v>16</v>
      </c>
      <c r="C13" s="46"/>
      <c r="D13" s="50"/>
      <c r="E13" s="35"/>
      <c r="F13" s="51">
        <f>19900-520</f>
        <v>19380</v>
      </c>
      <c r="G13" s="52"/>
      <c r="H13" s="43"/>
    </row>
    <row r="14" spans="2:9" ht="15" thickBot="1" x14ac:dyDescent="0.4"/>
    <row r="15" spans="2:9" ht="45.75" customHeight="1" thickBot="1" x14ac:dyDescent="0.4">
      <c r="B15" s="45" t="s">
        <v>17</v>
      </c>
      <c r="C15" s="46"/>
      <c r="D15" s="47"/>
      <c r="F15" s="48">
        <f>IF((H4+H6&lt;=F9),H7,"ERRORE")</f>
        <v>5800</v>
      </c>
      <c r="G15" s="49"/>
    </row>
    <row r="16" spans="2:9" ht="15" thickBot="1" x14ac:dyDescent="0.4"/>
    <row r="17" spans="2:7" ht="45.75" customHeight="1" thickBot="1" x14ac:dyDescent="0.4">
      <c r="B17" s="45" t="s">
        <v>18</v>
      </c>
      <c r="C17" s="46"/>
      <c r="D17" s="47"/>
      <c r="F17" s="48">
        <f>IF(((H4+H6)&lt;=F9),(H4+H6+D5),"ERRORE")</f>
        <v>5800</v>
      </c>
      <c r="G17" s="49"/>
    </row>
    <row r="19" spans="2:7" ht="18.5" x14ac:dyDescent="0.45">
      <c r="B19" s="41"/>
      <c r="C19" s="41"/>
    </row>
    <row r="20" spans="2:7" ht="18.5" x14ac:dyDescent="0.45">
      <c r="B20" s="41"/>
      <c r="C20" s="41"/>
    </row>
  </sheetData>
  <sheetProtection algorithmName="SHA-512" hashValue="17kkXoV4oSg03oeuiRToKToVQegsoNIu47yo6y3/JAY+Gi5B+274PGNNUvEIPjxGzYXvKHEFwl8iLY0Z1pHSAQ==" saltValue="/pjFTRxNS1XmnoRvs/rU9Q==" spinCount="100000" sheet="1" objects="1" scenarios="1"/>
  <mergeCells count="10">
    <mergeCell ref="B15:D15"/>
    <mergeCell ref="F15:G15"/>
    <mergeCell ref="B17:D17"/>
    <mergeCell ref="F17:G17"/>
    <mergeCell ref="B9:D9"/>
    <mergeCell ref="F9:G9"/>
    <mergeCell ref="B11:D11"/>
    <mergeCell ref="F11:G11"/>
    <mergeCell ref="B13:D13"/>
    <mergeCell ref="F13:G13"/>
  </mergeCells>
  <conditionalFormatting sqref="H7">
    <cfRule type="cellIs" dxfId="5" priority="6" operator="greaterThan">
      <formula>#REF!</formula>
    </cfRule>
  </conditionalFormatting>
  <conditionalFormatting sqref="F15:G15">
    <cfRule type="cellIs" dxfId="4" priority="4" operator="greaterThan">
      <formula>$F$13</formula>
    </cfRule>
    <cfRule type="cellIs" dxfId="3" priority="5" operator="lessThanOrEqual">
      <formula>$F$13</formula>
    </cfRule>
  </conditionalFormatting>
  <conditionalFormatting sqref="H4">
    <cfRule type="cellIs" dxfId="2" priority="3" operator="greaterThan">
      <formula>"&gt;$G$10"</formula>
    </cfRule>
  </conditionalFormatting>
  <conditionalFormatting sqref="F17:G17">
    <cfRule type="cellIs" dxfId="1" priority="1" operator="greaterThan">
      <formula>$F$13</formula>
    </cfRule>
    <cfRule type="cellIs" dxfId="0" priority="2" operator="lessThanOrEqual">
      <formula>$F$13</formula>
    </cfRule>
  </conditionalFormatting>
  <dataValidations count="4">
    <dataValidation type="custom" operator="equal" allowBlank="1" showInputMessage="1" showErrorMessage="1" error="Il valore inserito deve essere compreso tra 0 a 100" sqref="F5">
      <formula1>AND(F5&gt;=0,F5&lt;=100)</formula1>
    </dataValidation>
    <dataValidation operator="equal" allowBlank="1" showInputMessage="1" showErrorMessage="1" error="Non è possibile inserire più di due cifre decimali" sqref="G4:G6"/>
    <dataValidation operator="greaterThan" allowBlank="1" showInputMessage="1" showErrorMessage="1" error="ERRORE" sqref="H5:H6"/>
    <dataValidation type="custom" operator="equal" allowBlank="1" showInputMessage="1" showErrorMessage="1" error="Non è possibile inserire più di due cifre decimali" sqref="F4 F6">
      <formula1>(LEN(F4)-LEN(INT(F4)))&lt;=3</formula1>
    </dataValidation>
  </dataValidation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2021-06-22T15:04:36Z</dcterms:modified>
</cp:coreProperties>
</file>