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5" i="1" l="1"/>
  <c r="H7" i="1"/>
  <c r="H10" i="1"/>
  <c r="H11" i="1"/>
  <c r="H12" i="1"/>
  <c r="H13" i="1" l="1"/>
  <c r="H8" i="1"/>
  <c r="H14" i="1" l="1"/>
  <c r="G18" i="1" s="1"/>
  <c r="G20" i="1" l="1"/>
</calcChain>
</file>

<file path=xl/sharedStrings.xml><?xml version="1.0" encoding="utf-8"?>
<sst xmlns="http://schemas.openxmlformats.org/spreadsheetml/2006/main" count="35" uniqueCount="25">
  <si>
    <t>Celle da compilare</t>
  </si>
  <si>
    <t>→</t>
  </si>
  <si>
    <t>Descrizione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</si>
  <si>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</si>
  <si>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</si>
  <si>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</si>
  <si>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</si>
  <si>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</si>
  <si>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</si>
  <si>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</si>
  <si>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</si>
  <si>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</si>
  <si>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</si>
  <si>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Prezzo Totale Offerto (A+B) al netto dell'IVA €</t>
  </si>
  <si>
    <t>Sistema di Verifica in caso di offerta superiore alla base d'asta</t>
  </si>
  <si>
    <t>4</t>
  </si>
  <si>
    <t>8</t>
  </si>
  <si>
    <t>48</t>
  </si>
  <si>
    <t>80</t>
  </si>
  <si>
    <t>Totale (€)</t>
  </si>
  <si>
    <t>RDO MEPA  n. 2172624</t>
  </si>
  <si>
    <t>Canone mensile di manutenzione per pc desktop e monitor sopra indicati, a partire dalla fine dei primi 12 mesi di garanzia, come da capitolato tecnico</t>
  </si>
  <si>
    <t>PC Desktop configurazione di tipo "1" con 12 mesi di garanzia come da capitolato tecnico (Compreso ritiro e smaltimento delle vecchie apparecchiature)</t>
  </si>
  <si>
    <t>Monitor Lcd da 23,6 pollici come da capitolato tecnico (Compreso ritiro e smaltimento delle vecchie apparecchiature)</t>
  </si>
  <si>
    <t>PC Desktop configurazione di tipo "2" con 12 mesi di garanzia come da capitolato tecnico (Compreso ritiro e smaltimento delle vecchie apparecchiature)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</si>
</sst>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0" borderId="0" xfId="1" applyFont="1" applyFill="1" applyBorder="1" applyAlignment="1" applyProtection="1">
      <alignment horizontal="center" vertical="center"/>
    </xf>
    <xf numFmtId="164" fontId="2" fillId="3" borderId="7" xfId="0" applyNumberFormat="1" applyFont="1" applyFill="1" applyBorder="1" applyAlignment="1" applyProtection="1">
      <alignment horizontal="center" vertical="center" wrapText="1"/>
    </xf>
    <xf numFmtId="164" fontId="2" fillId="2" borderId="10" xfId="0" applyNumberFormat="1" applyFont="1" applyFill="1" applyBorder="1" applyAlignment="1" applyProtection="1">
      <alignment horizontal="center" vertical="center" wrapText="1"/>
    </xf>
    <xf numFmtId="164" fontId="2" fillId="3" borderId="11" xfId="0" applyNumberFormat="1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164" fontId="16" fillId="0" borderId="2" xfId="0" applyNumberFormat="1" applyFont="1" applyBorder="1" applyAlignment="1" applyProtection="1">
      <alignment horizontal="center" vertical="center" wrapText="1"/>
      <protection locked="0"/>
    </xf>
    <xf numFmtId="49" fontId="4" fillId="3" borderId="17" xfId="0" applyNumberFormat="1" applyFont="1" applyFill="1" applyBorder="1" applyAlignment="1">
      <alignment horizontal="center" vertical="center" wrapText="1"/>
    </xf>
    <xf numFmtId="164" fontId="16" fillId="0" borderId="17" xfId="0" applyNumberFormat="1" applyFont="1" applyBorder="1" applyAlignment="1" applyProtection="1">
      <alignment horizontal="center" vertical="center" wrapText="1"/>
      <protection locked="0"/>
    </xf>
    <xf numFmtId="164" fontId="16" fillId="0" borderId="18" xfId="0" applyNumberFormat="1" applyFont="1" applyBorder="1" applyAlignment="1" applyProtection="1">
      <alignment horizontal="center" vertical="center" wrapText="1"/>
    </xf>
    <xf numFmtId="164" fontId="16" fillId="0" borderId="20" xfId="0" applyNumberFormat="1" applyFont="1" applyBorder="1" applyAlignment="1" applyProtection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164" fontId="16" fillId="0" borderId="22" xfId="0" applyNumberFormat="1" applyFont="1" applyBorder="1" applyAlignment="1" applyProtection="1">
      <alignment horizontal="center" vertical="center" wrapText="1"/>
      <protection locked="0"/>
    </xf>
    <xf numFmtId="164" fontId="16" fillId="0" borderId="23" xfId="0" applyNumberFormat="1" applyFont="1" applyBorder="1" applyAlignment="1" applyProtection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164" fontId="16" fillId="0" borderId="9" xfId="0" applyNumberFormat="1" applyFont="1" applyBorder="1" applyAlignment="1" applyProtection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2" borderId="3" xfId="4" applyNumberFormat="1" applyFont="1" applyFill="1" applyBorder="1" applyAlignment="1" applyProtection="1">
      <alignment horizontal="center" vertical="center" wrapText="1"/>
    </xf>
    <xf numFmtId="164" fontId="8" fillId="2" borderId="5" xfId="4" applyNumberFormat="1" applyFont="1" applyFill="1" applyBorder="1" applyAlignment="1" applyProtection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49" fontId="17" fillId="3" borderId="16" xfId="0" applyNumberFormat="1" applyFont="1" applyFill="1" applyBorder="1" applyAlignment="1">
      <alignment horizontal="left" vertical="center" wrapText="1"/>
    </xf>
    <xf numFmtId="49" fontId="17" fillId="3" borderId="17" xfId="0" applyNumberFormat="1" applyFont="1" applyFill="1" applyBorder="1" applyAlignment="1">
      <alignment horizontal="left" vertical="center" wrapText="1"/>
    </xf>
    <xf numFmtId="49" fontId="17" fillId="3" borderId="21" xfId="0" applyNumberFormat="1" applyFont="1" applyFill="1" applyBorder="1" applyAlignment="1">
      <alignment horizontal="left" vertical="center" wrapText="1"/>
    </xf>
    <xf numFmtId="49" fontId="17" fillId="3" borderId="22" xfId="0" applyNumberFormat="1" applyFont="1" applyFill="1" applyBorder="1" applyAlignment="1">
      <alignment horizontal="left" vertical="center" wrapText="1"/>
    </xf>
    <xf numFmtId="49" fontId="17" fillId="3" borderId="19" xfId="0" applyNumberFormat="1" applyFont="1" applyFill="1" applyBorder="1" applyAlignment="1">
      <alignment horizontal="left" vertical="center" wrapText="1"/>
    </xf>
    <xf numFmtId="49" fontId="17" fillId="3" borderId="2" xfId="0" applyNumberFormat="1" applyFont="1" applyFill="1" applyBorder="1" applyAlignment="1">
      <alignment horizontal="left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0"/>
  <sheetViews>
    <sheetView tabSelected="1" zoomScale="98" zoomScaleNormal="98" workbookViewId="0">
      <selection activeCell="L12" sqref="L1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18" customWidth="1"/>
    <col min="5" max="5" width="54.28515625" customWidth="1"/>
    <col min="6" max="6" width="11.28515625" customWidth="1"/>
    <col min="7" max="7" width="23.42578125" customWidth="1"/>
    <col min="8" max="8" width="24.7109375" customWidth="1"/>
    <col min="9" max="9" width="13.28515625" customWidth="1"/>
  </cols>
  <sheetData>
    <row r="2" spans="3:12" ht="16.5" thickBot="1" x14ac:dyDescent="0.3">
      <c r="D2" s="51" t="s">
        <v>20</v>
      </c>
      <c r="E2" s="51"/>
      <c r="J2" s="1"/>
    </row>
    <row r="3" spans="3:12" ht="15.75" thickBot="1" x14ac:dyDescent="0.3">
      <c r="G3" s="15" t="s">
        <v>0</v>
      </c>
      <c r="J3" s="7"/>
    </row>
    <row r="4" spans="3:12" ht="29.25" customHeight="1" thickBot="1" x14ac:dyDescent="0.3">
      <c r="C4" s="33" t="s">
        <v>3</v>
      </c>
      <c r="D4" s="56" t="s">
        <v>2</v>
      </c>
      <c r="E4" s="57"/>
      <c r="F4" s="25" t="s">
        <v>7</v>
      </c>
      <c r="G4" s="16" t="s">
        <v>10</v>
      </c>
      <c r="H4" s="26" t="s">
        <v>19</v>
      </c>
      <c r="I4" s="27" t="s">
        <v>5</v>
      </c>
    </row>
    <row r="5" spans="3:12" ht="50.1" customHeight="1" x14ac:dyDescent="0.25">
      <c r="C5" s="34"/>
      <c r="D5" s="58" t="s">
        <v>22</v>
      </c>
      <c r="E5" s="59"/>
      <c r="F5" s="18" t="s">
        <v>15</v>
      </c>
      <c r="G5" s="19"/>
      <c r="H5" s="20">
        <f>F5*G5</f>
        <v>0</v>
      </c>
      <c r="I5" s="30">
        <v>8000</v>
      </c>
    </row>
    <row r="6" spans="3:12" ht="37.5" customHeight="1" x14ac:dyDescent="0.25">
      <c r="C6" s="34"/>
      <c r="D6" s="62" t="s">
        <v>23</v>
      </c>
      <c r="E6" s="63"/>
      <c r="F6" s="14" t="s">
        <v>16</v>
      </c>
      <c r="G6" s="17"/>
      <c r="H6" s="21">
        <f>F6*G6</f>
        <v>0</v>
      </c>
      <c r="I6" s="31"/>
    </row>
    <row r="7" spans="3:12" ht="49.5" customHeight="1" thickBot="1" x14ac:dyDescent="0.3">
      <c r="C7" s="34"/>
      <c r="D7" s="60" t="s">
        <v>21</v>
      </c>
      <c r="E7" s="61"/>
      <c r="F7" s="22" t="s">
        <v>17</v>
      </c>
      <c r="G7" s="23"/>
      <c r="H7" s="24">
        <f>F7*G7</f>
        <v>0</v>
      </c>
      <c r="I7" s="31"/>
    </row>
    <row r="8" spans="3:12" ht="63" customHeight="1" thickBot="1" x14ac:dyDescent="0.3">
      <c r="C8" s="35"/>
      <c r="D8" s="47" t="s">
        <v>11</v>
      </c>
      <c r="E8" s="47"/>
      <c r="F8" s="47"/>
      <c r="G8" s="48"/>
      <c r="H8" s="11">
        <f>IF((SUM(H5:H7))&lt;=I5,(SUM(H5:H7)),"ERRORE l'importo offerto supera la base d'asta A")</f>
        <v>0</v>
      </c>
      <c r="I8" s="32"/>
    </row>
    <row r="9" spans="3:12" ht="27" customHeight="1" thickBot="1" x14ac:dyDescent="0.3">
      <c r="C9" s="36" t="s">
        <v>4</v>
      </c>
      <c r="D9" s="64" t="s">
        <v>2</v>
      </c>
      <c r="E9" s="65"/>
      <c r="F9" s="28" t="s">
        <v>7</v>
      </c>
      <c r="G9" s="16" t="s">
        <v>10</v>
      </c>
      <c r="H9" s="29" t="s">
        <v>19</v>
      </c>
      <c r="I9" s="29" t="s">
        <v>6</v>
      </c>
    </row>
    <row r="10" spans="3:12" ht="50.1" customHeight="1" x14ac:dyDescent="0.25">
      <c r="C10" s="37"/>
      <c r="D10" s="58" t="s">
        <v>24</v>
      </c>
      <c r="E10" s="59"/>
      <c r="F10" s="18" t="s">
        <v>18</v>
      </c>
      <c r="G10" s="19"/>
      <c r="H10" s="20">
        <f>F10*G10</f>
        <v>0</v>
      </c>
      <c r="I10" s="30">
        <v>92000</v>
      </c>
    </row>
    <row r="11" spans="3:12" ht="37.5" customHeight="1" x14ac:dyDescent="0.25">
      <c r="C11" s="37"/>
      <c r="D11" s="62" t="s">
        <v>23</v>
      </c>
      <c r="E11" s="63"/>
      <c r="F11" s="14" t="s">
        <v>18</v>
      </c>
      <c r="G11" s="17"/>
      <c r="H11" s="21">
        <f>F11*G11</f>
        <v>0</v>
      </c>
      <c r="I11" s="31"/>
    </row>
    <row r="12" spans="3:12" ht="52.5" customHeight="1" thickBot="1" x14ac:dyDescent="0.3">
      <c r="C12" s="37"/>
      <c r="D12" s="60" t="s">
        <v>21</v>
      </c>
      <c r="E12" s="61"/>
      <c r="F12" s="22" t="s">
        <v>17</v>
      </c>
      <c r="G12" s="23"/>
      <c r="H12" s="24">
        <f>F12*G12</f>
        <v>0</v>
      </c>
      <c r="I12" s="31"/>
    </row>
    <row r="13" spans="3:12" ht="74.25" customHeight="1" thickBot="1" x14ac:dyDescent="0.3">
      <c r="C13" s="38"/>
      <c r="D13" s="49" t="s">
        <v>12</v>
      </c>
      <c r="E13" s="49"/>
      <c r="F13" s="49"/>
      <c r="G13" s="50"/>
      <c r="H13" s="13">
        <f>IF((SUM(H10:H12))&lt;=I10,(SUM(H10:H12)),"ERRORE l'importo offerto supera la base d'asta B")</f>
        <v>0</v>
      </c>
      <c r="I13" s="32"/>
    </row>
    <row r="14" spans="3:12" ht="69" customHeight="1" thickBot="1" x14ac:dyDescent="0.3">
      <c r="C14" s="42" t="s">
        <v>13</v>
      </c>
      <c r="D14" s="43"/>
      <c r="E14" s="43"/>
      <c r="F14" s="43"/>
      <c r="G14" s="44"/>
      <c r="H14" s="12">
        <f>IF(AND(ISNUMBER(H8),ISNUMBER(H13)),(H8+H13),"ERRORE almeno uno degli importi offerti supera la relativa base d'asta")</f>
        <v>0</v>
      </c>
    </row>
    <row r="15" spans="3:12" ht="12.75" customHeight="1" thickBot="1" x14ac:dyDescent="0.3">
      <c r="G15" s="1"/>
      <c r="H15" s="4"/>
      <c r="J15" s="2"/>
      <c r="K15" s="2"/>
      <c r="L15" s="2"/>
    </row>
    <row r="16" spans="3:12" s="2" customFormat="1" ht="41.25" customHeight="1" thickBot="1" x14ac:dyDescent="0.3">
      <c r="C16" s="39" t="s">
        <v>8</v>
      </c>
      <c r="D16" s="40"/>
      <c r="E16" s="41"/>
      <c r="F16" s="10" t="s">
        <v>1</v>
      </c>
      <c r="G16" s="52">
        <v>100000</v>
      </c>
      <c r="H16" s="53"/>
    </row>
    <row r="17" spans="3:12" s="2" customFormat="1" ht="15" customHeight="1" thickBot="1" x14ac:dyDescent="0.3">
      <c r="E17" s="3"/>
      <c r="F17" s="3"/>
      <c r="G17" s="6"/>
    </row>
    <row r="18" spans="3:12" s="2" customFormat="1" ht="66" customHeight="1" thickBot="1" x14ac:dyDescent="0.3">
      <c r="C18" s="39" t="s">
        <v>14</v>
      </c>
      <c r="D18" s="40"/>
      <c r="E18" s="41"/>
      <c r="F18" s="10" t="s">
        <v>1</v>
      </c>
      <c r="G18" s="54" t="str">
        <f>IF(H14&gt;G16,"ATTENZIONE: L'offerta complessiva è superiore alla Base d'asta","OK")</f>
        <v>OK</v>
      </c>
      <c r="H18" s="55"/>
      <c r="J18"/>
      <c r="K18"/>
      <c r="L18"/>
    </row>
    <row r="19" spans="3:12" s="2" customFormat="1" ht="15" customHeight="1" thickBot="1" x14ac:dyDescent="0.3">
      <c r="E19" s="5"/>
      <c r="F19" s="5"/>
      <c r="G19" s="8"/>
      <c r="J19" s="9"/>
      <c r="K19" s="9"/>
      <c r="L19" s="9"/>
    </row>
    <row r="20" spans="3:12" ht="31.5" customHeight="1" thickBot="1" x14ac:dyDescent="0.3">
      <c r="C20" s="39" t="s">
        <v>9</v>
      </c>
      <c r="D20" s="40"/>
      <c r="E20" s="41"/>
      <c r="F20" s="10" t="s">
        <v>1</v>
      </c>
      <c r="G20" s="45">
        <f>IF((H14&lt;=G16),H14,"ERRORE")</f>
        <v>0</v>
      </c>
      <c r="H20" s="46"/>
    </row>
  </sheetData>
  <sheetProtection password="CE28" sheet="1" objects="1" scenarios="1"/>
  <mergeCells count="22">
    <mergeCell ref="G20:H20"/>
    <mergeCell ref="D8:G8"/>
    <mergeCell ref="D13:G13"/>
    <mergeCell ref="D2:E2"/>
    <mergeCell ref="G16:H16"/>
    <mergeCell ref="G18:H18"/>
    <mergeCell ref="D4:E4"/>
    <mergeCell ref="D5:E5"/>
    <mergeCell ref="D7:E7"/>
    <mergeCell ref="D6:E6"/>
    <mergeCell ref="D9:E9"/>
    <mergeCell ref="D10:E10"/>
    <mergeCell ref="D11:E11"/>
    <mergeCell ref="D12:E12"/>
    <mergeCell ref="C18:E18"/>
    <mergeCell ref="C20:E20"/>
    <mergeCell ref="I5:I8"/>
    <mergeCell ref="I10:I13"/>
    <mergeCell ref="C4:C8"/>
    <mergeCell ref="C9:C13"/>
    <mergeCell ref="C16:E16"/>
    <mergeCell ref="C14:G14"/>
  </mergeCells>
  <conditionalFormatting sqref="G20">
    <cfRule type="cellIs" dxfId="8" priority="10" operator="equal">
      <formula>$G$16</formula>
    </cfRule>
    <cfRule type="cellIs" dxfId="7" priority="11" operator="lessThan">
      <formula>$G$16</formula>
    </cfRule>
    <cfRule type="cellIs" dxfId="6" priority="13" operator="greaterThan">
      <formula>$G$16</formula>
    </cfRule>
  </conditionalFormatting>
  <conditionalFormatting sqref="H13">
    <cfRule type="cellIs" dxfId="5" priority="1" operator="greaterThan">
      <formula>$I$10</formula>
    </cfRule>
    <cfRule type="cellIs" dxfId="4" priority="3" operator="greaterThan">
      <formula>$I$10</formula>
    </cfRule>
    <cfRule type="cellIs" dxfId="3" priority="4" operator="greaterThanOrEqual">
      <formula>$I$10</formula>
    </cfRule>
  </conditionalFormatting>
  <conditionalFormatting sqref="H8">
    <cfRule type="cellIs" dxfId="2" priority="15" operator="greaterThan">
      <formula>$H$8</formula>
    </cfRule>
  </conditionalFormatting>
  <conditionalFormatting sqref="G20:H20">
    <cfRule type="cellIs" dxfId="1" priority="5" operator="greaterThan">
      <formula>$G$16</formula>
    </cfRule>
    <cfRule type="cellIs" dxfId="0" priority="6" operator="lessThanOrEqual">
      <formula>$G$16</formula>
    </cfRule>
  </conditionalFormatting>
  <dataValidations count="1">
    <dataValidation type="custom" operator="equal" allowBlank="1" showInputMessage="1" showErrorMessage="1" error="Non è possibile inserire più di due cifre decimali" sqref="G10:G12 G5:G7">
      <formula1>(LEN(G5)-LEN(INT(G5)))&lt;=3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2018-12-19T10:59:00Z</dcterms:modified>
</cp:coreProperties>
</file>