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H11" i="1" s="1"/>
  <c r="H4" i="1" l="1"/>
  <c r="H7" i="1"/>
  <c r="H8" i="1" s="1"/>
  <c r="H5" i="1" l="1"/>
  <c r="H12" i="1" s="1"/>
  <c r="G16" i="1" l="1"/>
  <c r="G18" i="1"/>
</calcChain>
</file>

<file path=xl/sharedStrings.xml><?xml version="1.0" encoding="utf-8"?>
<sst xmlns="http://schemas.openxmlformats.org/spreadsheetml/2006/main" count="35" uniqueCount="24">
  <si>
    <t>Celle da compilare</t>
  </si>
  <si>
    <t>→</t>
  </si>
  <si>
    <t>Descrizione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</si>
  <si>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</si>
  <si>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</si>
  <si>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</si>
  <si>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</si>
  <si>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</si>
  <si>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</si>
  <si>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</si>
  <si>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</si>
  <si>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</si>
  <si>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Sistema di Verifica in caso di offerta superiore alla base d'asta</t>
  </si>
  <si>
    <t>Base d'asta C</t>
  </si>
  <si>
    <t>C</t>
  </si>
  <si>
    <t>Totale (€)</t>
  </si>
  <si>
    <t>120</t>
  </si>
  <si>
    <t>Servizio di manutenzione correttiva per 12 mesi come da capitolato tecnico</t>
  </si>
  <si>
    <t>Ore a consumo di assistenza supplementare per 12 mesi come da capitolato tecnico</t>
  </si>
  <si>
    <t>Smontaggio, trasporto e reinstallazione delle apparecchiature della sala riunioni da via dei Normanni a via XX Settembre come da capitolato tecnico</t>
  </si>
  <si>
    <t xml:space="preserve">Prezzo Totale Offerto "A" al netto dell'IVA €    </t>
  </si>
  <si>
    <t xml:space="preserve">Prezzo Totale Offerto "B" al netto dell'IVA €    </t>
  </si>
  <si>
    <t xml:space="preserve">Prezzo Totale Offerto "C" al netto dell'IVA €    </t>
  </si>
  <si>
    <t xml:space="preserve">Prezzo Totale Offerto (A+B+C) al netto dell'IVA €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</si>
</sst>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2" fillId="0" borderId="0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right" vertical="center"/>
    </xf>
    <xf numFmtId="0" fontId="18" fillId="3" borderId="5" xfId="0" applyFont="1" applyFill="1" applyBorder="1" applyAlignment="1">
      <alignment horizontal="right" vertical="center"/>
    </xf>
    <xf numFmtId="0" fontId="18" fillId="3" borderId="4" xfId="0" applyFont="1" applyFill="1" applyBorder="1" applyAlignment="1">
      <alignment horizontal="right" vertical="center"/>
    </xf>
    <xf numFmtId="0" fontId="11" fillId="6" borderId="2" xfId="0" applyFont="1" applyFill="1" applyBorder="1" applyAlignment="1">
      <alignment horizontal="right" vertical="center"/>
    </xf>
    <xf numFmtId="0" fontId="11" fillId="6" borderId="5" xfId="0" applyFont="1" applyFill="1" applyBorder="1" applyAlignment="1">
      <alignment horizontal="right" vertical="center"/>
    </xf>
    <xf numFmtId="0" fontId="11" fillId="6" borderId="4" xfId="0" applyFont="1" applyFill="1" applyBorder="1" applyAlignment="1">
      <alignment horizontal="right" vertical="center"/>
    </xf>
    <xf numFmtId="0" fontId="11" fillId="5" borderId="2" xfId="0" applyFont="1" applyFill="1" applyBorder="1" applyAlignment="1">
      <alignment horizontal="right" vertical="center"/>
    </xf>
    <xf numFmtId="0" fontId="11" fillId="5" borderId="5" xfId="0" applyFont="1" applyFill="1" applyBorder="1" applyAlignment="1">
      <alignment horizontal="right" vertical="center"/>
    </xf>
    <xf numFmtId="0" fontId="11" fillId="5" borderId="4" xfId="0" applyFont="1" applyFill="1" applyBorder="1" applyAlignment="1">
      <alignment horizontal="right" vertical="center"/>
    </xf>
    <xf numFmtId="0" fontId="11" fillId="7" borderId="2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7" borderId="4" xfId="0" applyFont="1" applyFill="1" applyBorder="1" applyAlignment="1">
      <alignment horizontal="right" vertical="center"/>
    </xf>
    <xf numFmtId="164" fontId="2" fillId="6" borderId="6" xfId="0" applyNumberFormat="1" applyFont="1" applyFill="1" applyBorder="1" applyAlignment="1" applyProtection="1">
      <alignment horizontal="center" vertical="center" wrapText="1"/>
    </xf>
    <xf numFmtId="164" fontId="2" fillId="5" borderId="6" xfId="0" applyNumberFormat="1" applyFont="1" applyFill="1" applyBorder="1" applyAlignment="1" applyProtection="1">
      <alignment horizontal="center" vertical="center" wrapText="1"/>
    </xf>
    <xf numFmtId="164" fontId="2" fillId="7" borderId="6" xfId="0" applyNumberFormat="1" applyFont="1" applyFill="1" applyBorder="1" applyAlignment="1" applyProtection="1">
      <alignment horizontal="center" vertical="center" wrapText="1"/>
    </xf>
    <xf numFmtId="164" fontId="16" fillId="5" borderId="3" xfId="0" applyNumberFormat="1" applyFont="1" applyFill="1" applyBorder="1" applyAlignment="1" applyProtection="1">
      <alignment horizontal="center" vertical="center" wrapText="1"/>
    </xf>
    <xf numFmtId="164" fontId="16" fillId="5" borderId="6" xfId="0" applyNumberFormat="1" applyFont="1" applyFill="1" applyBorder="1" applyAlignment="1" applyProtection="1">
      <alignment horizontal="center" vertical="center" wrapText="1"/>
    </xf>
    <xf numFmtId="164" fontId="16" fillId="7" borderId="3" xfId="0" applyNumberFormat="1" applyFont="1" applyFill="1" applyBorder="1" applyAlignment="1" applyProtection="1">
      <alignment horizontal="center" vertical="center" wrapText="1"/>
    </xf>
    <xf numFmtId="164" fontId="16" fillId="7" borderId="6" xfId="0" applyNumberFormat="1" applyFont="1" applyFill="1" applyBorder="1" applyAlignment="1" applyProtection="1">
      <alignment horizontal="center" vertical="center" wrapText="1"/>
    </xf>
    <xf numFmtId="164" fontId="16" fillId="6" borderId="3" xfId="0" applyNumberFormat="1" applyFont="1" applyFill="1" applyBorder="1" applyAlignment="1" applyProtection="1">
      <alignment horizontal="center" vertical="center" wrapText="1"/>
    </xf>
    <xf numFmtId="164" fontId="16" fillId="6" borderId="6" xfId="0" applyNumberFormat="1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11">
    <dxf>
      <font>
        <color auto="1"/>
      </font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8"/>
  <sheetViews>
    <sheetView tabSelected="1" zoomScale="98" zoomScaleNormal="98" workbookViewId="0"/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18" customWidth="1"/>
    <col min="5" max="5" width="43.42578125" customWidth="1"/>
    <col min="6" max="6" width="11.28515625" customWidth="1"/>
    <col min="7" max="7" width="23.42578125" customWidth="1"/>
    <col min="8" max="8" width="28.7109375" customWidth="1"/>
    <col min="9" max="9" width="13.28515625" customWidth="1"/>
  </cols>
  <sheetData>
    <row r="1" spans="3:12" ht="12" customHeight="1" thickBot="1" x14ac:dyDescent="0.3">
      <c r="J1" s="7"/>
    </row>
    <row r="2" spans="3:12" ht="12" customHeight="1" thickBot="1" x14ac:dyDescent="0.3">
      <c r="G2" s="29" t="s">
        <v>0</v>
      </c>
      <c r="J2" s="7"/>
    </row>
    <row r="3" spans="3:12" ht="15.75" thickBot="1" x14ac:dyDescent="0.3">
      <c r="C3" s="60" t="s">
        <v>4</v>
      </c>
      <c r="D3" s="30" t="s">
        <v>2</v>
      </c>
      <c r="E3" s="31"/>
      <c r="F3" s="14" t="s">
        <v>8</v>
      </c>
      <c r="G3" s="11" t="s">
        <v>11</v>
      </c>
      <c r="H3" s="12" t="s">
        <v>15</v>
      </c>
      <c r="I3" s="12" t="s">
        <v>6</v>
      </c>
    </row>
    <row r="4" spans="3:12" ht="33.75" customHeight="1" thickBot="1" x14ac:dyDescent="0.3">
      <c r="C4" s="61"/>
      <c r="D4" s="32" t="s">
        <v>17</v>
      </c>
      <c r="E4" s="33"/>
      <c r="F4" s="15" t="s">
        <v>3</v>
      </c>
      <c r="G4" s="34"/>
      <c r="H4" s="35">
        <f>F4*G4</f>
        <v>0</v>
      </c>
      <c r="I4" s="58">
        <v>5000</v>
      </c>
    </row>
    <row r="5" spans="3:12" ht="43.5" customHeight="1" thickBot="1" x14ac:dyDescent="0.3">
      <c r="C5" s="62"/>
      <c r="D5" s="42" t="s">
        <v>20</v>
      </c>
      <c r="E5" s="43"/>
      <c r="F5" s="43"/>
      <c r="G5" s="44"/>
      <c r="H5" s="51">
        <f>IF((SUM(H4:H4))&lt;=I4,(SUM(H4:H4)),"ERRORE l'importo offerto supera la base d'asta A")</f>
        <v>0</v>
      </c>
      <c r="I5" s="59"/>
    </row>
    <row r="6" spans="3:12" ht="15.75" thickBot="1" x14ac:dyDescent="0.3">
      <c r="C6" s="63" t="s">
        <v>5</v>
      </c>
      <c r="D6" s="30" t="s">
        <v>2</v>
      </c>
      <c r="E6" s="31"/>
      <c r="F6" s="13" t="s">
        <v>8</v>
      </c>
      <c r="G6" s="11" t="s">
        <v>11</v>
      </c>
      <c r="H6" s="12" t="s">
        <v>15</v>
      </c>
      <c r="I6" s="17" t="s">
        <v>7</v>
      </c>
    </row>
    <row r="7" spans="3:12" ht="33" customHeight="1" thickBot="1" x14ac:dyDescent="0.3">
      <c r="C7" s="64"/>
      <c r="D7" s="32" t="s">
        <v>18</v>
      </c>
      <c r="E7" s="33"/>
      <c r="F7" s="36" t="s">
        <v>16</v>
      </c>
      <c r="G7" s="34"/>
      <c r="H7" s="35">
        <f>F7*G7</f>
        <v>0</v>
      </c>
      <c r="I7" s="54">
        <v>5000</v>
      </c>
    </row>
    <row r="8" spans="3:12" ht="50.25" customHeight="1" thickBot="1" x14ac:dyDescent="0.3">
      <c r="C8" s="65"/>
      <c r="D8" s="45" t="s">
        <v>21</v>
      </c>
      <c r="E8" s="46"/>
      <c r="F8" s="46"/>
      <c r="G8" s="47"/>
      <c r="H8" s="52">
        <f>IF((SUM(H7:H7))&lt;=I7,(SUM(H7:H7)),"ERRORE l'importo offerto supera la base d'asta B")</f>
        <v>0</v>
      </c>
      <c r="I8" s="55"/>
    </row>
    <row r="9" spans="3:12" ht="15.75" thickBot="1" x14ac:dyDescent="0.3">
      <c r="C9" s="66" t="s">
        <v>14</v>
      </c>
      <c r="D9" s="24" t="s">
        <v>2</v>
      </c>
      <c r="E9" s="25"/>
      <c r="F9" s="37" t="s">
        <v>8</v>
      </c>
      <c r="G9" s="38" t="s">
        <v>11</v>
      </c>
      <c r="H9" s="17" t="s">
        <v>15</v>
      </c>
      <c r="I9" s="17" t="s">
        <v>13</v>
      </c>
    </row>
    <row r="10" spans="3:12" ht="48" customHeight="1" thickBot="1" x14ac:dyDescent="0.3">
      <c r="C10" s="67"/>
      <c r="D10" s="32" t="s">
        <v>19</v>
      </c>
      <c r="E10" s="33"/>
      <c r="F10" s="36" t="s">
        <v>3</v>
      </c>
      <c r="G10" s="34"/>
      <c r="H10" s="35">
        <f>F10*G10</f>
        <v>0</v>
      </c>
      <c r="I10" s="56">
        <v>5000</v>
      </c>
    </row>
    <row r="11" spans="3:12" ht="54" customHeight="1" thickBot="1" x14ac:dyDescent="0.3">
      <c r="C11" s="68"/>
      <c r="D11" s="48" t="s">
        <v>22</v>
      </c>
      <c r="E11" s="49"/>
      <c r="F11" s="49"/>
      <c r="G11" s="50"/>
      <c r="H11" s="53">
        <f>IF((SUM(H10:H10))&lt;=I10,(SUM(H10:H10)),"ERRORE l'importo offerto supera la base d'asta C")</f>
        <v>0</v>
      </c>
      <c r="I11" s="57"/>
    </row>
    <row r="12" spans="3:12" ht="57" customHeight="1" thickBot="1" x14ac:dyDescent="0.3">
      <c r="C12" s="39" t="s">
        <v>23</v>
      </c>
      <c r="D12" s="40"/>
      <c r="E12" s="40"/>
      <c r="F12" s="40"/>
      <c r="G12" s="41"/>
      <c r="H12" s="16">
        <f>IF(AND(ISNUMBER(H5),ISNUMBER(H8),ISNUMBER(H11)),(H5+H8+H11),"ERRORE almeno uno degli importi offerti supera la relativa base d'asta")</f>
        <v>0</v>
      </c>
    </row>
    <row r="13" spans="3:12" ht="12.75" customHeight="1" thickBot="1" x14ac:dyDescent="0.3">
      <c r="G13" s="1"/>
      <c r="H13" s="4"/>
      <c r="J13" s="2"/>
      <c r="K13" s="2"/>
      <c r="L13" s="2"/>
    </row>
    <row r="14" spans="3:12" s="2" customFormat="1" ht="41.25" customHeight="1" thickBot="1" x14ac:dyDescent="0.3">
      <c r="C14" s="26" t="s">
        <v>9</v>
      </c>
      <c r="D14" s="27"/>
      <c r="E14" s="28"/>
      <c r="F14" s="10" t="s">
        <v>1</v>
      </c>
      <c r="G14" s="20">
        <v>15000</v>
      </c>
      <c r="H14" s="21"/>
    </row>
    <row r="15" spans="3:12" s="2" customFormat="1" ht="15" customHeight="1" thickBot="1" x14ac:dyDescent="0.3">
      <c r="E15" s="3"/>
      <c r="F15" s="3"/>
      <c r="G15" s="6"/>
    </row>
    <row r="16" spans="3:12" s="2" customFormat="1" ht="51.75" customHeight="1" thickBot="1" x14ac:dyDescent="0.3">
      <c r="C16" s="26" t="s">
        <v>12</v>
      </c>
      <c r="D16" s="27"/>
      <c r="E16" s="28"/>
      <c r="F16" s="10" t="s">
        <v>1</v>
      </c>
      <c r="G16" s="22" t="str">
        <f>IF(H12&gt;G14,"ATTENZIONE: L'offerta complessiva è superiore alla Base d'asta","OK")</f>
        <v>OK</v>
      </c>
      <c r="H16" s="23"/>
      <c r="J16"/>
      <c r="K16"/>
      <c r="L16"/>
    </row>
    <row r="17" spans="3:12" s="2" customFormat="1" ht="15" customHeight="1" thickBot="1" x14ac:dyDescent="0.3">
      <c r="E17" s="5"/>
      <c r="F17" s="5"/>
      <c r="G17" s="8"/>
      <c r="J17" s="9"/>
      <c r="K17" s="9"/>
      <c r="L17" s="9"/>
    </row>
    <row r="18" spans="3:12" ht="31.5" customHeight="1" thickBot="1" x14ac:dyDescent="0.3">
      <c r="C18" s="26" t="s">
        <v>10</v>
      </c>
      <c r="D18" s="27"/>
      <c r="E18" s="28"/>
      <c r="F18" s="10" t="s">
        <v>1</v>
      </c>
      <c r="G18" s="18">
        <f>IF((H12&lt;=G14),H12,"ERRORE")</f>
        <v>0</v>
      </c>
      <c r="H18" s="19"/>
    </row>
  </sheetData>
  <sheetProtection password="CE28" sheet="1" objects="1" scenarios="1"/>
  <mergeCells count="22">
    <mergeCell ref="C3:C5"/>
    <mergeCell ref="I10:I11"/>
    <mergeCell ref="I7:I8"/>
    <mergeCell ref="I4:I5"/>
    <mergeCell ref="C12:G12"/>
    <mergeCell ref="D4:E4"/>
    <mergeCell ref="D3:E3"/>
    <mergeCell ref="D6:E6"/>
    <mergeCell ref="D9:E9"/>
    <mergeCell ref="D7:E7"/>
    <mergeCell ref="C6:C8"/>
    <mergeCell ref="C9:C11"/>
    <mergeCell ref="C14:E14"/>
    <mergeCell ref="C16:E16"/>
    <mergeCell ref="C18:E18"/>
    <mergeCell ref="D10:E10"/>
    <mergeCell ref="G18:H18"/>
    <mergeCell ref="D5:G5"/>
    <mergeCell ref="D11:G11"/>
    <mergeCell ref="G14:H14"/>
    <mergeCell ref="G16:H16"/>
    <mergeCell ref="D8:G8"/>
  </mergeCells>
  <conditionalFormatting sqref="G18">
    <cfRule type="cellIs" dxfId="10" priority="12" operator="equal">
      <formula>$G$14</formula>
    </cfRule>
    <cfRule type="cellIs" dxfId="9" priority="13" operator="lessThan">
      <formula>$G$14</formula>
    </cfRule>
    <cfRule type="cellIs" dxfId="8" priority="15" operator="greaterThan">
      <formula>$G$14</formula>
    </cfRule>
  </conditionalFormatting>
  <conditionalFormatting sqref="H5">
    <cfRule type="cellIs" dxfId="4" priority="17" operator="greaterThan">
      <formula>$H$5</formula>
    </cfRule>
  </conditionalFormatting>
  <conditionalFormatting sqref="G18:H18">
    <cfRule type="cellIs" dxfId="3" priority="7" operator="greaterThan">
      <formula>$G$14</formula>
    </cfRule>
    <cfRule type="cellIs" dxfId="2" priority="8" operator="lessThanOrEqual">
      <formula>$G$14</formula>
    </cfRule>
  </conditionalFormatting>
  <conditionalFormatting sqref="H8">
    <cfRule type="cellIs" dxfId="1" priority="2" operator="greaterThan">
      <formula>$H$5</formula>
    </cfRule>
  </conditionalFormatting>
  <conditionalFormatting sqref="H11">
    <cfRule type="cellIs" dxfId="0" priority="1" operator="greaterThan">
      <formula>$H$5</formula>
    </cfRule>
  </conditionalFormatting>
  <dataValidations count="1">
    <dataValidation type="custom" operator="equal" allowBlank="1" showInputMessage="1" showErrorMessage="1" error="Non è possibile inserire più di due cifre decimali" sqref="G4 G10 G7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2018-11-14T11:54:17Z</dcterms:modified>
</cp:coreProperties>
</file>