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35" windowWidth="1944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1" l="1"/>
  <c r="G21" i="1"/>
  <c r="G18" i="1"/>
  <c r="H14" i="2" l="1"/>
  <c r="H13" i="2"/>
  <c r="H6" i="2"/>
  <c r="H5" i="2"/>
  <c r="H2" i="2"/>
  <c r="H9" i="2"/>
  <c r="H8" i="2"/>
  <c r="H7" i="2"/>
  <c r="H10" i="2"/>
  <c r="H11" i="2"/>
  <c r="H12" i="2"/>
  <c r="H4" i="2"/>
  <c r="H3" i="2"/>
  <c r="G10" i="1" l="1"/>
  <c r="G11" i="1"/>
  <c r="G12" i="1"/>
  <c r="G13" i="1"/>
  <c r="G14" i="1"/>
  <c r="G15" i="1"/>
  <c r="G16" i="1"/>
  <c r="G17" i="1"/>
  <c r="G19" i="1"/>
  <c r="G4" i="1" l="1"/>
  <c r="G5" i="1"/>
  <c r="G6" i="1"/>
  <c r="G7" i="1"/>
  <c r="G8" i="1"/>
  <c r="G9" i="1"/>
  <c r="G22" i="1" l="1"/>
  <c r="F28" i="1" s="1"/>
  <c r="F26" i="1" l="1"/>
</calcChain>
</file>

<file path=xl/sharedStrings.xml><?xml version="1.0" encoding="utf-8"?>
<sst xmlns="http://schemas.openxmlformats.org/spreadsheetml/2006/main" count="136" uniqueCount="53">
  <si>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</si>
  <si>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</si>
  <si>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</si>
  <si>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</si>
  <si>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</si>
  <si>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</si>
  <si>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</si>
  <si>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Codice</t>
  </si>
  <si>
    <t>Sistema di Verifica in caso di offerta superiore alla base d'asta</t>
  </si>
  <si>
    <t>TF-SECTRK-FW-CLS-STD-SUPP</t>
  </si>
  <si>
    <t>TF-TSS-PROV-FWVS-CLS-STD-SUPP</t>
  </si>
  <si>
    <t>TF-TSS-PROV-FW-CLS-STD-SUPP</t>
  </si>
  <si>
    <t>TF-SCWF-FWSME-MOD-STD-SUPP</t>
  </si>
  <si>
    <t>TF-SECTRK-FWSME-MOD-STD-SUPP</t>
  </si>
  <si>
    <t>TF-SCWF-FW-CLS-STD-SUPP</t>
  </si>
  <si>
    <t>TF-SECTRK-SVR-STD-SUPP</t>
  </si>
  <si>
    <t>TF-TSS-PROV-FW-CLS</t>
  </si>
  <si>
    <r>
      <rPr>
        <b/>
        <sz val="12"/>
        <color theme="1"/>
        <rFont val="Arial"/>
        <family val="2"/>
      </rPr>
      <t>TABELLA</t>
    </r>
    <r>
      <rPr>
        <b/>
        <sz val="16"/>
        <color theme="1"/>
        <rFont val="Arial"/>
        <family val="2"/>
      </rPr>
      <t xml:space="preserve">    -2-</t>
    </r>
  </si>
  <si>
    <t>TF-SCWF-SVR-STD-SUPP</t>
  </si>
  <si>
    <t>TF-SECTRK-FWVS-CLS-STD-SUPP</t>
  </si>
  <si>
    <t xml:space="preserve">Dal 01/01/2017    al 31/12/2018 </t>
  </si>
  <si>
    <t>-</t>
  </si>
  <si>
    <t>Periodo manutenzione</t>
  </si>
  <si>
    <t xml:space="preserve">Tufin Secure Track FW Cluster reg. Check Point, Cisco, Juniper, Palo Alto. Annual Software Maint &amp; Std. </t>
  </si>
  <si>
    <t xml:space="preserve">Secure Change Workf.p.S-FW (single Gtw) reg.  Check Point, Cisco, Juniper, Palo Alto. Annual Software Maint &amp; Std. </t>
  </si>
  <si>
    <t xml:space="preserve">Tufin Secure Track VS FW Cluster reg. Check Point, Cisco, Juniper Palo Alto. Annual Software Maint &amp; Std. </t>
  </si>
  <si>
    <t xml:space="preserve">SecureTrack Small FW (single Gtwy) Reg.  Check Point, Cisco, Juniper, Palo Alto. Annual Software Maint &amp; Std. </t>
  </si>
  <si>
    <t xml:space="preserve">Tufin Secure Change Workf. FW CL Reg. Check Point, Cisco, Juniper, Palo Alto. Annual Software Maint &amp; Std. </t>
  </si>
  <si>
    <t>Totale per 24 mesi (€)</t>
  </si>
  <si>
    <t>Tabella capitolato</t>
  </si>
  <si>
    <t xml:space="preserve">Tufin TOS Change Provisioning reg. per Virtual FW Cluster (Check Point). Annual Software Maint &amp; Std. </t>
  </si>
  <si>
    <t xml:space="preserve">Tufin TOS Change Provisioning reg. per FW Cluster (Check Point). Annual Software Maint &amp; Std. </t>
  </si>
  <si>
    <t xml:space="preserve">Tufin Secure Change Base Component (per Secure Change Workflow Server). Annual Software Maint &amp; Std. </t>
  </si>
  <si>
    <t xml:space="preserve">Tufin Secure Track Base Component (per Secure Track server). Annual Software Maint &amp; Std. </t>
  </si>
  <si>
    <t>Quantità 169/2016</t>
  </si>
  <si>
    <t>Quantità 199/2017</t>
  </si>
  <si>
    <t>Scadenza 169/2016</t>
  </si>
  <si>
    <t>Scadenza 199/2017</t>
  </si>
  <si>
    <t>Codice 
(LICENZE GIA' IN POSESSO)</t>
  </si>
  <si>
    <t>Codice 
(LICENZE NUOVE)</t>
  </si>
  <si>
    <t>TS-SECTRK-SVR</t>
  </si>
  <si>
    <t>TS-SCWF-SVR</t>
  </si>
  <si>
    <t>TS-ST-SC-PROV-BUNDLE-NSX-CPU</t>
  </si>
  <si>
    <t>n.a.</t>
  </si>
  <si>
    <t>Totale (€)</t>
  </si>
  <si>
    <t xml:space="preserve">Dal 01/01/2019 al 31/12/2020 </t>
  </si>
  <si>
    <t xml:space="preserve">Dal 01/08/2019 al 31/12/2020 </t>
  </si>
  <si>
    <r>
      <rPr>
        <b/>
        <sz val="12"/>
        <color theme="1"/>
        <rFont val="Arial"/>
        <family val="2"/>
      </rPr>
      <t>TABELLA</t>
    </r>
    <r>
      <rPr>
        <b/>
        <sz val="16"/>
        <color theme="1"/>
        <rFont val="Arial"/>
        <family val="2"/>
      </rPr>
      <t xml:space="preserve">
-3-</t>
    </r>
  </si>
  <si>
    <r>
      <rPr>
        <b/>
        <sz val="12"/>
        <color theme="1"/>
        <rFont val="Arial"/>
        <family val="2"/>
      </rPr>
      <t xml:space="preserve">TABELLA    </t>
    </r>
    <r>
      <rPr>
        <b/>
        <sz val="16"/>
        <color theme="1"/>
        <rFont val="Arial"/>
        <family val="2"/>
      </rPr>
      <t xml:space="preserve"> -</t>
    </r>
    <r>
      <rPr>
        <b/>
        <sz val="14"/>
        <color theme="1"/>
        <rFont val="Arial"/>
        <family val="2"/>
      </rPr>
      <t>1A</t>
    </r>
    <r>
      <rPr>
        <b/>
        <sz val="16"/>
        <color theme="1"/>
        <rFont val="Arial"/>
        <family val="2"/>
      </rPr>
      <t>-</t>
    </r>
  </si>
  <si>
    <r>
      <rPr>
        <b/>
        <sz val="12"/>
        <color theme="1"/>
        <rFont val="Arial"/>
        <family val="2"/>
      </rPr>
      <t>TABELLA</t>
    </r>
    <r>
      <rPr>
        <b/>
        <sz val="16"/>
        <color theme="1"/>
        <rFont val="Arial"/>
        <family val="2"/>
      </rPr>
      <t xml:space="preserve">
-</t>
    </r>
    <r>
      <rPr>
        <b/>
        <sz val="14"/>
        <color theme="1"/>
        <rFont val="Arial"/>
        <family val="2"/>
      </rPr>
      <t>1B</t>
    </r>
    <r>
      <rPr>
        <b/>
        <sz val="16"/>
        <color theme="1"/>
        <rFont val="Arial"/>
        <family val="2"/>
      </rPr>
      <t>-</t>
    </r>
  </si>
  <si>
    <t>TF-PS-EXPERT-PACK-1-WEEK-ONSITE</t>
  </si>
  <si>
    <t>TF-PS-DEPLOY-CUSTOM</t>
  </si>
  <si>
    <t>RDO MEPA  n. 2110504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</si>
</sst>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4"/>
      <color rgb="FF000000"/>
      <name val="Calibri"/>
      <family val="2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0" fillId="0" borderId="0" xfId="0" applyFont="1" applyFill="1" applyBorder="1" applyAlignment="1" applyProtection="1"/>
    <xf numFmtId="164" fontId="2" fillId="4" borderId="4" xfId="0" applyNumberFormat="1" applyFont="1" applyFill="1" applyBorder="1" applyAlignment="1" applyProtection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15" fillId="4" borderId="5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164" fontId="14" fillId="0" borderId="9" xfId="0" applyNumberFormat="1" applyFont="1" applyBorder="1" applyAlignment="1" applyProtection="1">
      <alignment horizontal="center" vertical="center" wrapText="1"/>
      <protection locked="0"/>
    </xf>
    <xf numFmtId="164" fontId="14" fillId="0" borderId="10" xfId="0" applyNumberFormat="1" applyFont="1" applyBorder="1" applyAlignment="1" applyProtection="1">
      <alignment horizontal="center" vertical="center" wrapText="1"/>
    </xf>
    <xf numFmtId="0" fontId="15" fillId="4" borderId="13" xfId="0" applyFont="1" applyFill="1" applyBorder="1" applyAlignment="1">
      <alignment horizontal="center" vertical="center"/>
    </xf>
    <xf numFmtId="164" fontId="14" fillId="0" borderId="13" xfId="0" applyNumberFormat="1" applyFont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164" fontId="14" fillId="0" borderId="6" xfId="0" applyNumberFormat="1" applyFont="1" applyBorder="1" applyAlignment="1" applyProtection="1">
      <alignment horizontal="center" vertical="center" wrapText="1"/>
      <protection locked="0"/>
    </xf>
    <xf numFmtId="0" fontId="18" fillId="4" borderId="5" xfId="0" applyFont="1" applyFill="1" applyBorder="1" applyAlignment="1">
      <alignment horizontal="left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164" fontId="14" fillId="0" borderId="18" xfId="0" applyNumberFormat="1" applyFont="1" applyBorder="1" applyAlignment="1" applyProtection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164" fontId="14" fillId="0" borderId="19" xfId="0" applyNumberFormat="1" applyFont="1" applyBorder="1" applyAlignment="1" applyProtection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164" fontId="14" fillId="0" borderId="20" xfId="0" applyNumberFormat="1" applyFont="1" applyBorder="1" applyAlignment="1" applyProtection="1">
      <alignment horizontal="center" vertical="center" wrapText="1"/>
    </xf>
    <xf numFmtId="0" fontId="15" fillId="7" borderId="5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left" vertical="center"/>
    </xf>
    <xf numFmtId="164" fontId="14" fillId="0" borderId="5" xfId="0" applyNumberFormat="1" applyFont="1" applyBorder="1" applyAlignment="1" applyProtection="1">
      <alignment horizontal="center" vertical="center" wrapText="1"/>
    </xf>
    <xf numFmtId="0" fontId="15" fillId="8" borderId="5" xfId="0" applyFont="1" applyFill="1" applyBorder="1" applyAlignment="1">
      <alignment horizontal="left" vertical="center"/>
    </xf>
    <xf numFmtId="0" fontId="15" fillId="6" borderId="5" xfId="0" applyFont="1" applyFill="1" applyBorder="1" applyAlignment="1">
      <alignment horizontal="left" vertical="center"/>
    </xf>
    <xf numFmtId="14" fontId="15" fillId="4" borderId="5" xfId="0" applyNumberFormat="1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left" vertical="center"/>
    </xf>
    <xf numFmtId="0" fontId="19" fillId="4" borderId="11" xfId="0" applyFont="1" applyFill="1" applyBorder="1" applyAlignment="1">
      <alignment horizontal="left" vertical="center"/>
    </xf>
    <xf numFmtId="0" fontId="19" fillId="4" borderId="12" xfId="0" applyFont="1" applyFill="1" applyBorder="1" applyAlignment="1">
      <alignment horizontal="left" vertical="center"/>
    </xf>
    <xf numFmtId="0" fontId="19" fillId="4" borderId="14" xfId="0" applyFont="1" applyFill="1" applyBorder="1" applyAlignment="1">
      <alignment horizontal="left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2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5" fillId="7" borderId="5" xfId="0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tabSelected="1" zoomScale="90" zoomScaleNormal="90" workbookViewId="0">
      <selection activeCell="C1" sqref="C1"/>
    </sheetView>
  </sheetViews>
  <sheetFormatPr defaultColWidth="8.85546875" defaultRowHeight="15" x14ac:dyDescent="0.25"/>
  <cols>
    <col min="1" max="1" width="1.7109375" customWidth="1"/>
    <col min="2" max="2" width="12.85546875" customWidth="1"/>
    <col min="3" max="3" width="42.140625" customWidth="1"/>
    <col min="4" max="4" width="10.42578125" customWidth="1"/>
    <col min="5" max="5" width="30.28515625" bestFit="1" customWidth="1"/>
    <col min="6" max="6" width="18.140625" customWidth="1"/>
    <col min="7" max="7" width="21.5703125" customWidth="1"/>
  </cols>
  <sheetData>
    <row r="1" spans="2:8" ht="16.5" thickBot="1" x14ac:dyDescent="0.3">
      <c r="C1" s="8" t="s">
        <v>52</v>
      </c>
      <c r="H1" s="1"/>
    </row>
    <row r="2" spans="2:8" ht="15.75" thickBot="1" x14ac:dyDescent="0.3">
      <c r="F2" s="18" t="s">
        <v>0</v>
      </c>
      <c r="H2" s="5"/>
    </row>
    <row r="3" spans="2:8" ht="30.75" customHeight="1" thickBot="1" x14ac:dyDescent="0.3">
      <c r="B3" s="23" t="s">
        <v>29</v>
      </c>
      <c r="C3" s="23" t="s">
        <v>7</v>
      </c>
      <c r="D3" s="25" t="s">
        <v>2</v>
      </c>
      <c r="E3" s="25" t="s">
        <v>22</v>
      </c>
      <c r="F3" s="26" t="s">
        <v>6</v>
      </c>
      <c r="G3" s="27" t="s">
        <v>44</v>
      </c>
    </row>
    <row r="4" spans="2:8" ht="18.75" x14ac:dyDescent="0.25">
      <c r="B4" s="54" t="s">
        <v>48</v>
      </c>
      <c r="C4" s="42" t="s">
        <v>15</v>
      </c>
      <c r="D4" s="13">
        <v>1</v>
      </c>
      <c r="E4" s="22" t="s">
        <v>45</v>
      </c>
      <c r="F4" s="14"/>
      <c r="G4" s="15">
        <f>D4*F4</f>
        <v>0</v>
      </c>
    </row>
    <row r="5" spans="2:8" ht="18.75" x14ac:dyDescent="0.25">
      <c r="B5" s="55"/>
      <c r="C5" s="43" t="s">
        <v>18</v>
      </c>
      <c r="D5" s="12">
        <v>1</v>
      </c>
      <c r="E5" s="28" t="s">
        <v>45</v>
      </c>
      <c r="F5" s="10"/>
      <c r="G5" s="29">
        <f t="shared" ref="G5:G21" si="0">D5*F5</f>
        <v>0</v>
      </c>
    </row>
    <row r="6" spans="2:8" ht="18.75" x14ac:dyDescent="0.25">
      <c r="B6" s="55"/>
      <c r="C6" s="43" t="s">
        <v>9</v>
      </c>
      <c r="D6" s="12">
        <v>25</v>
      </c>
      <c r="E6" s="28" t="s">
        <v>45</v>
      </c>
      <c r="F6" s="10"/>
      <c r="G6" s="29">
        <f t="shared" si="0"/>
        <v>0</v>
      </c>
    </row>
    <row r="7" spans="2:8" ht="18.75" x14ac:dyDescent="0.25">
      <c r="B7" s="55"/>
      <c r="C7" s="43" t="s">
        <v>19</v>
      </c>
      <c r="D7" s="12">
        <v>20</v>
      </c>
      <c r="E7" s="28" t="s">
        <v>45</v>
      </c>
      <c r="F7" s="10"/>
      <c r="G7" s="29">
        <f t="shared" si="0"/>
        <v>0</v>
      </c>
    </row>
    <row r="8" spans="2:8" ht="18.75" x14ac:dyDescent="0.25">
      <c r="B8" s="55"/>
      <c r="C8" s="43" t="s">
        <v>13</v>
      </c>
      <c r="D8" s="12">
        <v>20</v>
      </c>
      <c r="E8" s="28" t="s">
        <v>45</v>
      </c>
      <c r="F8" s="10"/>
      <c r="G8" s="29">
        <f t="shared" si="0"/>
        <v>0</v>
      </c>
    </row>
    <row r="9" spans="2:8" ht="18.75" x14ac:dyDescent="0.25">
      <c r="B9" s="55"/>
      <c r="C9" s="43" t="s">
        <v>14</v>
      </c>
      <c r="D9" s="12">
        <v>25</v>
      </c>
      <c r="E9" s="28" t="s">
        <v>45</v>
      </c>
      <c r="F9" s="10"/>
      <c r="G9" s="29">
        <f t="shared" si="0"/>
        <v>0</v>
      </c>
    </row>
    <row r="10" spans="2:8" ht="18.75" x14ac:dyDescent="0.25">
      <c r="B10" s="55"/>
      <c r="C10" s="43" t="s">
        <v>12</v>
      </c>
      <c r="D10" s="12">
        <v>20</v>
      </c>
      <c r="E10" s="28" t="s">
        <v>45</v>
      </c>
      <c r="F10" s="10"/>
      <c r="G10" s="29">
        <f t="shared" si="0"/>
        <v>0</v>
      </c>
    </row>
    <row r="11" spans="2:8" ht="18.75" x14ac:dyDescent="0.25">
      <c r="B11" s="55"/>
      <c r="C11" s="43" t="s">
        <v>11</v>
      </c>
      <c r="D11" s="12">
        <v>5</v>
      </c>
      <c r="E11" s="28" t="s">
        <v>45</v>
      </c>
      <c r="F11" s="10"/>
      <c r="G11" s="29">
        <f t="shared" si="0"/>
        <v>0</v>
      </c>
    </row>
    <row r="12" spans="2:8" ht="19.5" thickBot="1" x14ac:dyDescent="0.3">
      <c r="B12" s="56"/>
      <c r="C12" s="44" t="s">
        <v>10</v>
      </c>
      <c r="D12" s="16">
        <v>5</v>
      </c>
      <c r="E12" s="30" t="s">
        <v>45</v>
      </c>
      <c r="F12" s="17"/>
      <c r="G12" s="31">
        <f t="shared" si="0"/>
        <v>0</v>
      </c>
    </row>
    <row r="13" spans="2:8" ht="18.75" x14ac:dyDescent="0.25">
      <c r="B13" s="57" t="s">
        <v>49</v>
      </c>
      <c r="C13" s="42" t="s">
        <v>11</v>
      </c>
      <c r="D13" s="13">
        <v>5</v>
      </c>
      <c r="E13" s="22" t="s">
        <v>46</v>
      </c>
      <c r="F13" s="14"/>
      <c r="G13" s="15">
        <f t="shared" si="0"/>
        <v>0</v>
      </c>
    </row>
    <row r="14" spans="2:8" ht="19.5" thickBot="1" x14ac:dyDescent="0.3">
      <c r="B14" s="58"/>
      <c r="C14" s="45" t="s">
        <v>10</v>
      </c>
      <c r="D14" s="19">
        <v>15</v>
      </c>
      <c r="E14" s="32" t="s">
        <v>46</v>
      </c>
      <c r="F14" s="20"/>
      <c r="G14" s="33">
        <f t="shared" si="0"/>
        <v>0</v>
      </c>
    </row>
    <row r="15" spans="2:8" ht="18.75" x14ac:dyDescent="0.25">
      <c r="B15" s="52" t="s">
        <v>17</v>
      </c>
      <c r="C15" s="42" t="s">
        <v>40</v>
      </c>
      <c r="D15" s="13">
        <v>1</v>
      </c>
      <c r="E15" s="22" t="s">
        <v>45</v>
      </c>
      <c r="F15" s="14"/>
      <c r="G15" s="15">
        <f t="shared" si="0"/>
        <v>0</v>
      </c>
    </row>
    <row r="16" spans="2:8" ht="18.75" x14ac:dyDescent="0.25">
      <c r="B16" s="53"/>
      <c r="C16" s="43" t="s">
        <v>41</v>
      </c>
      <c r="D16" s="12">
        <v>1</v>
      </c>
      <c r="E16" s="28" t="s">
        <v>45</v>
      </c>
      <c r="F16" s="10"/>
      <c r="G16" s="29">
        <f t="shared" si="0"/>
        <v>0</v>
      </c>
    </row>
    <row r="17" spans="2:10" ht="18.75" x14ac:dyDescent="0.25">
      <c r="B17" s="53"/>
      <c r="C17" s="43" t="s">
        <v>42</v>
      </c>
      <c r="D17" s="12">
        <v>50</v>
      </c>
      <c r="E17" s="28" t="s">
        <v>45</v>
      </c>
      <c r="F17" s="10"/>
      <c r="G17" s="29">
        <f t="shared" si="0"/>
        <v>0</v>
      </c>
    </row>
    <row r="18" spans="2:10" ht="18.75" x14ac:dyDescent="0.25">
      <c r="B18" s="53"/>
      <c r="C18" s="43" t="s">
        <v>16</v>
      </c>
      <c r="D18" s="12">
        <v>5</v>
      </c>
      <c r="E18" s="12" t="s">
        <v>21</v>
      </c>
      <c r="F18" s="10"/>
      <c r="G18" s="29">
        <f t="shared" si="0"/>
        <v>0</v>
      </c>
    </row>
    <row r="19" spans="2:10" ht="19.5" thickBot="1" x14ac:dyDescent="0.3">
      <c r="B19" s="53"/>
      <c r="C19" s="45" t="s">
        <v>11</v>
      </c>
      <c r="D19" s="19">
        <v>5</v>
      </c>
      <c r="E19" s="30" t="s">
        <v>45</v>
      </c>
      <c r="F19" s="20"/>
      <c r="G19" s="33">
        <f t="shared" si="0"/>
        <v>0</v>
      </c>
    </row>
    <row r="20" spans="2:10" ht="18.75" x14ac:dyDescent="0.25">
      <c r="B20" s="59" t="s">
        <v>47</v>
      </c>
      <c r="C20" s="42" t="s">
        <v>50</v>
      </c>
      <c r="D20" s="13">
        <v>1</v>
      </c>
      <c r="E20" s="22" t="s">
        <v>21</v>
      </c>
      <c r="F20" s="14"/>
      <c r="G20" s="15">
        <f t="shared" si="0"/>
        <v>0</v>
      </c>
    </row>
    <row r="21" spans="2:10" ht="19.5" thickBot="1" x14ac:dyDescent="0.3">
      <c r="B21" s="60"/>
      <c r="C21" s="45" t="s">
        <v>51</v>
      </c>
      <c r="D21" s="19">
        <v>25</v>
      </c>
      <c r="E21" s="32" t="s">
        <v>21</v>
      </c>
      <c r="F21" s="20"/>
      <c r="G21" s="31">
        <f t="shared" si="0"/>
        <v>0</v>
      </c>
    </row>
    <row r="22" spans="2:10" ht="47.25" customHeight="1" thickBot="1" x14ac:dyDescent="0.3">
      <c r="B22" s="61" t="s">
        <v>3</v>
      </c>
      <c r="C22" s="62"/>
      <c r="D22" s="62"/>
      <c r="E22" s="62"/>
      <c r="F22" s="63"/>
      <c r="G22" s="9">
        <f>IF((SUM(G4:G21))&lt;=F24,(SUM(G4:G21)),"ERRORE l'importo offerto supera la base d'asta")</f>
        <v>0</v>
      </c>
    </row>
    <row r="23" spans="2:10" ht="15.75" thickBot="1" x14ac:dyDescent="0.3">
      <c r="F23" s="1"/>
      <c r="G23" s="3"/>
      <c r="H23" s="2"/>
      <c r="I23" s="2"/>
      <c r="J23" s="2"/>
    </row>
    <row r="24" spans="2:10" s="2" customFormat="1" ht="30" customHeight="1" thickBot="1" x14ac:dyDescent="0.3">
      <c r="B24" s="64" t="s">
        <v>5</v>
      </c>
      <c r="C24" s="65"/>
      <c r="D24" s="65"/>
      <c r="E24" s="66"/>
      <c r="F24" s="46">
        <v>204000</v>
      </c>
      <c r="G24" s="47"/>
    </row>
    <row r="25" spans="2:10" s="2" customFormat="1" ht="15.75" thickBot="1" x14ac:dyDescent="0.3">
      <c r="F25" s="4"/>
    </row>
    <row r="26" spans="2:10" s="2" customFormat="1" ht="53.25" customHeight="1" thickBot="1" x14ac:dyDescent="0.3">
      <c r="B26" s="64" t="s">
        <v>8</v>
      </c>
      <c r="C26" s="65"/>
      <c r="D26" s="65"/>
      <c r="E26" s="66"/>
      <c r="F26" s="48" t="str">
        <f>IF(G22&gt;F24,"ATTENZIONE: L'offerta complessiva è superiore alla Base d'asta","OK")</f>
        <v>OK</v>
      </c>
      <c r="G26" s="49"/>
      <c r="H26"/>
      <c r="I26"/>
      <c r="J26"/>
    </row>
    <row r="27" spans="2:10" s="2" customFormat="1" ht="17.25" customHeight="1" thickBot="1" x14ac:dyDescent="0.3">
      <c r="F27" s="6"/>
      <c r="H27" s="7"/>
      <c r="I27" s="7"/>
      <c r="J27" s="7"/>
    </row>
    <row r="28" spans="2:10" ht="39.75" customHeight="1" thickBot="1" x14ac:dyDescent="0.3">
      <c r="B28" s="67" t="s">
        <v>4</v>
      </c>
      <c r="C28" s="68"/>
      <c r="D28" s="68"/>
      <c r="E28" s="69"/>
      <c r="F28" s="50">
        <f>IF((G22&lt;=F24),G22,"ERRORE")</f>
        <v>0</v>
      </c>
      <c r="G28" s="51"/>
    </row>
    <row r="29" spans="2:10" ht="18" customHeight="1" x14ac:dyDescent="0.25"/>
  </sheetData>
  <sheetProtection password="CE28" sheet="1" objects="1" scenarios="1"/>
  <mergeCells count="11">
    <mergeCell ref="F24:G24"/>
    <mergeCell ref="F26:G26"/>
    <mergeCell ref="F28:G28"/>
    <mergeCell ref="B15:B19"/>
    <mergeCell ref="B4:B12"/>
    <mergeCell ref="B13:B14"/>
    <mergeCell ref="B20:B21"/>
    <mergeCell ref="B22:F22"/>
    <mergeCell ref="B24:E24"/>
    <mergeCell ref="B26:E26"/>
    <mergeCell ref="B28:E28"/>
  </mergeCells>
  <conditionalFormatting sqref="F28">
    <cfRule type="cellIs" dxfId="5" priority="6" operator="equal">
      <formula>$F$24</formula>
    </cfRule>
    <cfRule type="cellIs" dxfId="4" priority="7" operator="lessThan">
      <formula>$F$24</formula>
    </cfRule>
    <cfRule type="cellIs" dxfId="3" priority="9" operator="greaterThan">
      <formula>$F$24</formula>
    </cfRule>
  </conditionalFormatting>
  <conditionalFormatting sqref="G22">
    <cfRule type="cellIs" dxfId="2" priority="10" operator="greaterThan">
      <formula>#REF!</formula>
    </cfRule>
  </conditionalFormatting>
  <conditionalFormatting sqref="F28:G28">
    <cfRule type="cellIs" dxfId="1" priority="1" operator="greaterThan">
      <formula>$F$24</formula>
    </cfRule>
    <cfRule type="cellIs" dxfId="0" priority="2" operator="lessThanOrEqual">
      <formula>$F$24</formula>
    </cfRule>
  </conditionalFormatting>
  <dataValidations count="1">
    <dataValidation type="custom" operator="equal" allowBlank="1" showInputMessage="1" showErrorMessage="1" error="Non è possibile inserire più di due cifre decimali" sqref="F4:F21 D15:D19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"/>
  <sheetViews>
    <sheetView workbookViewId="0">
      <selection sqref="A1:XFD1048576"/>
    </sheetView>
  </sheetViews>
  <sheetFormatPr defaultColWidth="8.85546875" defaultRowHeight="15" x14ac:dyDescent="0.25"/>
  <cols>
    <col min="1" max="1" width="1.7109375" customWidth="1"/>
    <col min="2" max="2" width="32.5703125" bestFit="1" customWidth="1"/>
    <col min="3" max="3" width="73" customWidth="1"/>
    <col min="4" max="4" width="10" customWidth="1"/>
    <col min="5" max="5" width="14.140625" customWidth="1"/>
    <col min="6" max="6" width="17.28515625" customWidth="1"/>
    <col min="7" max="7" width="10.85546875" customWidth="1"/>
    <col min="8" max="8" width="12.28515625" customWidth="1"/>
  </cols>
  <sheetData>
    <row r="1" spans="2:11" ht="42" customHeight="1" x14ac:dyDescent="0.25">
      <c r="B1" s="23" t="s">
        <v>7</v>
      </c>
      <c r="C1" s="24" t="s">
        <v>1</v>
      </c>
      <c r="D1" s="25" t="s">
        <v>34</v>
      </c>
      <c r="E1" s="25" t="s">
        <v>35</v>
      </c>
      <c r="F1" s="25" t="s">
        <v>36</v>
      </c>
      <c r="G1" s="26" t="s">
        <v>6</v>
      </c>
      <c r="H1" s="27" t="s">
        <v>28</v>
      </c>
    </row>
    <row r="2" spans="2:11" ht="30" x14ac:dyDescent="0.25">
      <c r="B2" s="38" t="s">
        <v>15</v>
      </c>
      <c r="C2" s="21" t="s">
        <v>33</v>
      </c>
      <c r="D2" s="12">
        <v>1</v>
      </c>
      <c r="E2" s="12">
        <v>1</v>
      </c>
      <c r="F2" s="28" t="s">
        <v>20</v>
      </c>
      <c r="G2" s="10">
        <v>1197.8</v>
      </c>
      <c r="H2" s="36">
        <f t="shared" ref="H2:H14" si="0">D2*G2</f>
        <v>1197.8</v>
      </c>
    </row>
    <row r="3" spans="2:11" ht="30" x14ac:dyDescent="0.25">
      <c r="B3" s="38" t="s">
        <v>18</v>
      </c>
      <c r="C3" s="11" t="s">
        <v>32</v>
      </c>
      <c r="D3" s="12">
        <v>1</v>
      </c>
      <c r="E3" s="12">
        <v>1</v>
      </c>
      <c r="F3" s="28" t="s">
        <v>20</v>
      </c>
      <c r="G3" s="10">
        <v>3595.8</v>
      </c>
      <c r="H3" s="36">
        <f t="shared" si="0"/>
        <v>3595.8</v>
      </c>
    </row>
    <row r="4" spans="2:11" ht="30" x14ac:dyDescent="0.25">
      <c r="B4" s="37" t="s">
        <v>9</v>
      </c>
      <c r="C4" s="11" t="s">
        <v>23</v>
      </c>
      <c r="D4" s="34">
        <v>22</v>
      </c>
      <c r="E4" s="70">
        <v>25</v>
      </c>
      <c r="F4" s="28" t="s">
        <v>20</v>
      </c>
      <c r="G4" s="10">
        <v>587.51</v>
      </c>
      <c r="H4" s="36">
        <f t="shared" si="0"/>
        <v>12925.22</v>
      </c>
    </row>
    <row r="5" spans="2:11" ht="30" x14ac:dyDescent="0.25">
      <c r="B5" s="37" t="s">
        <v>9</v>
      </c>
      <c r="C5" s="11" t="s">
        <v>23</v>
      </c>
      <c r="D5" s="12">
        <v>6</v>
      </c>
      <c r="E5" s="70"/>
      <c r="F5" s="28" t="s">
        <v>20</v>
      </c>
      <c r="G5" s="10">
        <v>587.51</v>
      </c>
      <c r="H5" s="36">
        <f t="shared" si="0"/>
        <v>3525.06</v>
      </c>
    </row>
    <row r="6" spans="2:11" ht="30" x14ac:dyDescent="0.25">
      <c r="B6" s="37" t="s">
        <v>9</v>
      </c>
      <c r="C6" s="11" t="s">
        <v>23</v>
      </c>
      <c r="D6" s="12">
        <v>192</v>
      </c>
      <c r="E6" s="70"/>
      <c r="F6" s="28" t="s">
        <v>20</v>
      </c>
      <c r="G6" s="10">
        <v>587.51</v>
      </c>
      <c r="H6" s="36">
        <f t="shared" si="0"/>
        <v>112801.92</v>
      </c>
    </row>
    <row r="7" spans="2:11" ht="30" x14ac:dyDescent="0.25">
      <c r="B7" s="38" t="s">
        <v>19</v>
      </c>
      <c r="C7" s="11" t="s">
        <v>25</v>
      </c>
      <c r="D7" s="12">
        <v>20</v>
      </c>
      <c r="E7" s="12">
        <v>20</v>
      </c>
      <c r="F7" s="28" t="s">
        <v>20</v>
      </c>
      <c r="G7" s="10">
        <v>411.26</v>
      </c>
      <c r="H7" s="36">
        <f t="shared" si="0"/>
        <v>8225.2000000000007</v>
      </c>
    </row>
    <row r="8" spans="2:11" ht="30" x14ac:dyDescent="0.25">
      <c r="B8" s="38" t="s">
        <v>13</v>
      </c>
      <c r="C8" s="11" t="s">
        <v>26</v>
      </c>
      <c r="D8" s="34">
        <v>40</v>
      </c>
      <c r="E8" s="34">
        <v>20</v>
      </c>
      <c r="F8" s="28" t="s">
        <v>20</v>
      </c>
      <c r="G8" s="10">
        <v>118.7</v>
      </c>
      <c r="H8" s="36">
        <f t="shared" si="0"/>
        <v>4748</v>
      </c>
    </row>
    <row r="9" spans="2:11" ht="30" x14ac:dyDescent="0.25">
      <c r="B9" s="38" t="s">
        <v>14</v>
      </c>
      <c r="C9" s="11" t="s">
        <v>27</v>
      </c>
      <c r="D9" s="12">
        <v>25</v>
      </c>
      <c r="E9" s="12">
        <v>25</v>
      </c>
      <c r="F9" s="28" t="s">
        <v>20</v>
      </c>
      <c r="G9" s="10">
        <v>809.23</v>
      </c>
      <c r="H9" s="36">
        <f t="shared" si="0"/>
        <v>20230.75</v>
      </c>
    </row>
    <row r="10" spans="2:11" ht="30" x14ac:dyDescent="0.25">
      <c r="B10" s="38" t="s">
        <v>12</v>
      </c>
      <c r="C10" s="11" t="s">
        <v>24</v>
      </c>
      <c r="D10" s="34">
        <v>30</v>
      </c>
      <c r="E10" s="34">
        <v>20</v>
      </c>
      <c r="F10" s="28" t="s">
        <v>20</v>
      </c>
      <c r="G10" s="10">
        <v>154.66999999999999</v>
      </c>
      <c r="H10" s="36">
        <f t="shared" si="0"/>
        <v>4640.0999999999995</v>
      </c>
    </row>
    <row r="11" spans="2:11" ht="30" x14ac:dyDescent="0.25">
      <c r="B11" s="38" t="s">
        <v>11</v>
      </c>
      <c r="C11" s="11" t="s">
        <v>31</v>
      </c>
      <c r="D11" s="12">
        <v>5</v>
      </c>
      <c r="E11" s="12">
        <v>5</v>
      </c>
      <c r="F11" s="28" t="s">
        <v>20</v>
      </c>
      <c r="G11" s="10">
        <v>339.32</v>
      </c>
      <c r="H11" s="36">
        <f t="shared" si="0"/>
        <v>1696.6</v>
      </c>
    </row>
    <row r="12" spans="2:11" ht="30" x14ac:dyDescent="0.25">
      <c r="B12" s="38" t="s">
        <v>10</v>
      </c>
      <c r="C12" s="11" t="s">
        <v>30</v>
      </c>
      <c r="D12" s="12">
        <v>5</v>
      </c>
      <c r="E12" s="12">
        <v>5</v>
      </c>
      <c r="F12" s="28" t="s">
        <v>20</v>
      </c>
      <c r="G12" s="10">
        <v>238.6</v>
      </c>
      <c r="H12" s="36">
        <f t="shared" si="0"/>
        <v>1193</v>
      </c>
    </row>
    <row r="13" spans="2:11" ht="30" x14ac:dyDescent="0.25">
      <c r="B13" s="38" t="s">
        <v>11</v>
      </c>
      <c r="C13" s="11" t="s">
        <v>31</v>
      </c>
      <c r="D13" s="12">
        <v>5</v>
      </c>
      <c r="E13" s="12">
        <v>5</v>
      </c>
      <c r="F13" s="28" t="s">
        <v>20</v>
      </c>
      <c r="G13" s="10">
        <v>354.88</v>
      </c>
      <c r="H13" s="36">
        <f t="shared" si="0"/>
        <v>1774.4</v>
      </c>
    </row>
    <row r="14" spans="2:11" ht="30" x14ac:dyDescent="0.25">
      <c r="B14" s="38" t="s">
        <v>10</v>
      </c>
      <c r="C14" s="11" t="s">
        <v>30</v>
      </c>
      <c r="D14" s="12">
        <v>15</v>
      </c>
      <c r="E14" s="12">
        <v>15</v>
      </c>
      <c r="F14" s="28" t="s">
        <v>20</v>
      </c>
      <c r="G14" s="10">
        <v>249.55</v>
      </c>
      <c r="H14" s="36">
        <f t="shared" si="0"/>
        <v>3743.25</v>
      </c>
    </row>
    <row r="15" spans="2:11" x14ac:dyDescent="0.25">
      <c r="G15" s="1"/>
      <c r="H15" s="3"/>
      <c r="I15" s="2"/>
      <c r="J15" s="2"/>
      <c r="K15" s="2"/>
    </row>
  </sheetData>
  <mergeCells count="1">
    <mergeCell ref="E4:E6"/>
  </mergeCells>
  <dataValidations count="1">
    <dataValidation type="custom" operator="equal" allowBlank="1" showInputMessage="1" showErrorMessage="1" error="Non è possibile inserire più di due cifre decimali" sqref="G2:G14">
      <formula1>(LEN(G2)-LEN(INT(G2)))&lt;=3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B33" sqref="B33"/>
    </sheetView>
  </sheetViews>
  <sheetFormatPr defaultColWidth="8.85546875" defaultRowHeight="15" x14ac:dyDescent="0.25"/>
  <cols>
    <col min="1" max="1" width="39.7109375" customWidth="1"/>
    <col min="2" max="2" width="12.42578125" customWidth="1"/>
    <col min="3" max="3" width="14.7109375" customWidth="1"/>
    <col min="4" max="4" width="12" customWidth="1"/>
    <col min="5" max="5" width="15.85546875" customWidth="1"/>
  </cols>
  <sheetData>
    <row r="1" spans="1:7" ht="24" x14ac:dyDescent="0.25">
      <c r="A1" s="41" t="s">
        <v>38</v>
      </c>
      <c r="B1" s="41" t="s">
        <v>34</v>
      </c>
      <c r="C1" s="41" t="s">
        <v>36</v>
      </c>
      <c r="D1" s="41" t="s">
        <v>35</v>
      </c>
      <c r="E1" s="41" t="s">
        <v>37</v>
      </c>
    </row>
    <row r="2" spans="1:7" x14ac:dyDescent="0.25">
      <c r="A2" s="35" t="s">
        <v>15</v>
      </c>
      <c r="B2" s="12">
        <v>1</v>
      </c>
      <c r="C2" s="39">
        <v>43465</v>
      </c>
      <c r="D2" s="12">
        <v>1</v>
      </c>
      <c r="E2" s="39">
        <v>44196</v>
      </c>
    </row>
    <row r="3" spans="1:7" x14ac:dyDescent="0.25">
      <c r="A3" s="35" t="s">
        <v>18</v>
      </c>
      <c r="B3" s="12">
        <v>1</v>
      </c>
      <c r="C3" s="39">
        <v>43465</v>
      </c>
      <c r="D3" s="12">
        <v>1</v>
      </c>
      <c r="E3" s="39">
        <v>44196</v>
      </c>
    </row>
    <row r="4" spans="1:7" x14ac:dyDescent="0.25">
      <c r="A4" s="40" t="s">
        <v>9</v>
      </c>
      <c r="B4" s="34">
        <v>22</v>
      </c>
      <c r="C4" s="39">
        <v>43465</v>
      </c>
      <c r="D4" s="70">
        <v>25</v>
      </c>
      <c r="E4" s="39">
        <v>44196</v>
      </c>
    </row>
    <row r="5" spans="1:7" x14ac:dyDescent="0.25">
      <c r="A5" s="40" t="s">
        <v>9</v>
      </c>
      <c r="B5" s="34">
        <v>6</v>
      </c>
      <c r="C5" s="39">
        <v>43465</v>
      </c>
      <c r="D5" s="70"/>
      <c r="E5" s="39">
        <v>44196</v>
      </c>
    </row>
    <row r="6" spans="1:7" x14ac:dyDescent="0.25">
      <c r="A6" s="40" t="s">
        <v>9</v>
      </c>
      <c r="B6" s="34">
        <v>192</v>
      </c>
      <c r="C6" s="39">
        <v>43465</v>
      </c>
      <c r="D6" s="70"/>
      <c r="E6" s="39">
        <v>44196</v>
      </c>
    </row>
    <row r="7" spans="1:7" x14ac:dyDescent="0.25">
      <c r="A7" s="35" t="s">
        <v>19</v>
      </c>
      <c r="B7" s="12">
        <v>20</v>
      </c>
      <c r="C7" s="39">
        <v>43465</v>
      </c>
      <c r="D7" s="12">
        <v>20</v>
      </c>
      <c r="E7" s="39">
        <v>44196</v>
      </c>
    </row>
    <row r="8" spans="1:7" x14ac:dyDescent="0.25">
      <c r="A8" s="40" t="s">
        <v>13</v>
      </c>
      <c r="B8" s="34">
        <v>40</v>
      </c>
      <c r="C8" s="39">
        <v>43465</v>
      </c>
      <c r="D8" s="34">
        <v>20</v>
      </c>
      <c r="E8" s="39">
        <v>44196</v>
      </c>
    </row>
    <row r="9" spans="1:7" x14ac:dyDescent="0.25">
      <c r="A9" s="35" t="s">
        <v>14</v>
      </c>
      <c r="B9" s="12">
        <v>25</v>
      </c>
      <c r="C9" s="39">
        <v>43465</v>
      </c>
      <c r="D9" s="12">
        <v>25</v>
      </c>
      <c r="E9" s="39">
        <v>44196</v>
      </c>
    </row>
    <row r="10" spans="1:7" x14ac:dyDescent="0.25">
      <c r="A10" s="40" t="s">
        <v>12</v>
      </c>
      <c r="B10" s="34">
        <v>30</v>
      </c>
      <c r="C10" s="39">
        <v>43465</v>
      </c>
      <c r="D10" s="34">
        <v>20</v>
      </c>
      <c r="E10" s="39">
        <v>44196</v>
      </c>
    </row>
    <row r="11" spans="1:7" x14ac:dyDescent="0.25">
      <c r="A11" s="35" t="s">
        <v>11</v>
      </c>
      <c r="B11" s="12">
        <v>5</v>
      </c>
      <c r="C11" s="39">
        <v>43465</v>
      </c>
      <c r="D11" s="12">
        <v>5</v>
      </c>
      <c r="E11" s="39">
        <v>44196</v>
      </c>
    </row>
    <row r="12" spans="1:7" x14ac:dyDescent="0.25">
      <c r="A12" s="35" t="s">
        <v>11</v>
      </c>
      <c r="B12" s="12">
        <v>5</v>
      </c>
      <c r="C12" s="39">
        <v>43677</v>
      </c>
      <c r="D12" s="12">
        <v>5</v>
      </c>
      <c r="E12" s="39">
        <v>44196</v>
      </c>
    </row>
    <row r="13" spans="1:7" x14ac:dyDescent="0.25">
      <c r="A13" s="35" t="s">
        <v>10</v>
      </c>
      <c r="B13" s="12">
        <v>5</v>
      </c>
      <c r="C13" s="39">
        <v>43465</v>
      </c>
      <c r="D13" s="12">
        <v>5</v>
      </c>
      <c r="E13" s="39">
        <v>44196</v>
      </c>
    </row>
    <row r="14" spans="1:7" x14ac:dyDescent="0.25">
      <c r="A14" s="35" t="s">
        <v>10</v>
      </c>
      <c r="B14" s="12">
        <v>15</v>
      </c>
      <c r="C14" s="39">
        <v>43677</v>
      </c>
      <c r="D14" s="12">
        <v>15</v>
      </c>
      <c r="E14" s="39">
        <v>44196</v>
      </c>
    </row>
    <row r="15" spans="1:7" ht="24" x14ac:dyDescent="0.25">
      <c r="A15" s="41" t="s">
        <v>39</v>
      </c>
      <c r="B15" s="41" t="s">
        <v>34</v>
      </c>
      <c r="C15" s="41" t="s">
        <v>36</v>
      </c>
      <c r="D15" s="41" t="s">
        <v>35</v>
      </c>
      <c r="E15" s="41" t="s">
        <v>37</v>
      </c>
      <c r="F15" s="2"/>
      <c r="G15" s="2"/>
    </row>
    <row r="16" spans="1:7" x14ac:dyDescent="0.25">
      <c r="A16" s="35" t="s">
        <v>40</v>
      </c>
      <c r="B16" s="12" t="s">
        <v>43</v>
      </c>
      <c r="C16" s="12" t="s">
        <v>43</v>
      </c>
      <c r="D16" s="12">
        <v>1</v>
      </c>
      <c r="E16" s="39">
        <v>44196</v>
      </c>
    </row>
    <row r="17" spans="1:5" x14ac:dyDescent="0.25">
      <c r="A17" s="35" t="s">
        <v>41</v>
      </c>
      <c r="B17" s="12" t="s">
        <v>43</v>
      </c>
      <c r="C17" s="12" t="s">
        <v>43</v>
      </c>
      <c r="D17" s="12">
        <v>1</v>
      </c>
      <c r="E17" s="39">
        <v>44196</v>
      </c>
    </row>
    <row r="18" spans="1:5" x14ac:dyDescent="0.25">
      <c r="A18" s="35" t="s">
        <v>42</v>
      </c>
      <c r="B18" s="12" t="s">
        <v>43</v>
      </c>
      <c r="C18" s="12" t="s">
        <v>43</v>
      </c>
      <c r="D18" s="12">
        <v>50</v>
      </c>
      <c r="E18" s="39">
        <v>44196</v>
      </c>
    </row>
    <row r="19" spans="1:5" x14ac:dyDescent="0.25">
      <c r="A19" s="35" t="s">
        <v>16</v>
      </c>
      <c r="B19" s="12" t="s">
        <v>43</v>
      </c>
      <c r="C19" s="12" t="s">
        <v>43</v>
      </c>
      <c r="D19" s="12">
        <v>5</v>
      </c>
      <c r="E19" s="39">
        <v>44196</v>
      </c>
    </row>
    <row r="20" spans="1:5" x14ac:dyDescent="0.25">
      <c r="A20" s="35" t="s">
        <v>11</v>
      </c>
      <c r="B20" s="12" t="s">
        <v>43</v>
      </c>
      <c r="C20" s="12" t="s">
        <v>43</v>
      </c>
      <c r="D20" s="12">
        <v>5</v>
      </c>
      <c r="E20" s="39">
        <v>44196</v>
      </c>
    </row>
  </sheetData>
  <mergeCells count="1">
    <mergeCell ref="D4:D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2018-11-21T14:31:08Z</dcterms:modified>
</cp:coreProperties>
</file>