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135" windowWidth="19440" windowHeight="1344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5" i="1" l="1"/>
  <c r="H16" i="1"/>
  <c r="H17" i="1" l="1"/>
  <c r="H11" i="1"/>
  <c r="H5" i="1"/>
  <c r="H4" i="1" l="1"/>
  <c r="H6" i="1"/>
  <c r="H9" i="1"/>
  <c r="H10" i="1"/>
  <c r="H12" i="1"/>
  <c r="H7" i="1" l="1"/>
  <c r="H13" i="1"/>
  <c r="H18" i="1" l="1"/>
  <c r="G22" i="1" s="1"/>
  <c r="G24" i="1" l="1"/>
</calcChain>
</file>

<file path=xl/sharedStrings.xml><?xml version="1.0" encoding="utf-8"?>
<sst xmlns="http://schemas.openxmlformats.org/spreadsheetml/2006/main" count="48" uniqueCount="31">
  <si>
    <t>Celle da compilare</t>
  </si>
  <si>
    <t>→</t>
  </si>
  <si>
    <t>Descrizione</t>
  </si>
  <si>
    <t>A</t>
  </si>
  <si>
    <t>B</t>
  </si>
  <si>
    <t>Base d'asta A</t>
  </si>
  <si>
    <t>Base d'asta B</t>
  </si>
  <si>
    <t>Quantità</t>
  </si>
  <si>
    <t>Prezzo totale a base d'asta al netto dell'IVA</t>
  </si>
  <si>
    <t>Prezzo totale offerto al netto dell'IVA</t>
  </si>
  <si>
    <t>Importo unitario (€)</t>
  </si>
  <si>
    <t>Prezzo Totale Offerto A al netto dell'IVA €</t>
  </si>
  <si>
    <t>Prezzo Totale Offerto B al netto dell'IVA €</t>
  </si>
  <si>
    <t>Sistema di Verifica in caso di offerta superiore alla base d'asta</t>
  </si>
  <si>
    <t>Webcam Microsoft LifeCam Cinema</t>
  </si>
  <si>
    <t>SpeakerPhone Jabra 810 MS</t>
  </si>
  <si>
    <t>Totale (€)</t>
  </si>
  <si>
    <t>500</t>
  </si>
  <si>
    <t>400</t>
  </si>
  <si>
    <t>100</t>
  </si>
  <si>
    <t>2</t>
  </si>
  <si>
    <t>3</t>
  </si>
  <si>
    <t>C</t>
  </si>
  <si>
    <t>Prezzo Totale Offerto C al netto dell'IVA €</t>
  </si>
  <si>
    <t>Prezzo Totale Offerto (A+B+C) al netto dell'IVA €</t>
  </si>
  <si>
    <t>Base d'asta C</t>
  </si>
  <si>
    <t>SpeakerPhone Jabra 510+ MS</t>
  </si>
  <si>
    <t xml:space="preserve">RDO MEPA  n. 2081054 </t>
  </si>
  <si>
    <t>Cuffia microfonata Jabra Evolve 40 MS (Stereo)</t>
  </si>
  <si>
    <t>1500</t>
  </si>
  <si>
    <t>750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</si>
</sst>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2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3" fillId="0" borderId="0" xfId="1" applyFont="1" applyFill="1" applyBorder="1" applyAlignment="1" applyProtection="1">
      <alignment horizontal="center" vertical="center"/>
    </xf>
    <xf numFmtId="49" fontId="15" fillId="4" borderId="2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 applyProtection="1">
      <alignment horizontal="center" vertical="center" wrapText="1"/>
    </xf>
    <xf numFmtId="164" fontId="2" fillId="4" borderId="7" xfId="0" applyNumberFormat="1" applyFont="1" applyFill="1" applyBorder="1" applyAlignment="1" applyProtection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164" fontId="2" fillId="3" borderId="10" xfId="0" applyNumberFormat="1" applyFont="1" applyFill="1" applyBorder="1" applyAlignment="1" applyProtection="1">
      <alignment horizontal="center" vertical="center" wrapText="1"/>
    </xf>
    <xf numFmtId="164" fontId="2" fillId="4" borderId="11" xfId="0" applyNumberFormat="1" applyFont="1" applyFill="1" applyBorder="1" applyAlignment="1" applyProtection="1">
      <alignment horizontal="center" vertical="center" wrapText="1"/>
    </xf>
    <xf numFmtId="0" fontId="16" fillId="2" borderId="4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 wrapText="1"/>
    </xf>
    <xf numFmtId="164" fontId="17" fillId="0" borderId="2" xfId="0" applyNumberFormat="1" applyFont="1" applyBorder="1" applyAlignment="1" applyProtection="1">
      <alignment horizontal="center" vertical="center" wrapText="1"/>
      <protection locked="0"/>
    </xf>
    <xf numFmtId="49" fontId="15" fillId="4" borderId="13" xfId="0" applyNumberFormat="1" applyFont="1" applyFill="1" applyBorder="1" applyAlignment="1">
      <alignment horizontal="center" vertical="center" wrapText="1"/>
    </xf>
    <xf numFmtId="164" fontId="17" fillId="0" borderId="13" xfId="0" applyNumberFormat="1" applyFont="1" applyBorder="1" applyAlignment="1" applyProtection="1">
      <alignment horizontal="center" vertical="center" wrapText="1"/>
      <protection locked="0"/>
    </xf>
    <xf numFmtId="164" fontId="17" fillId="0" borderId="18" xfId="0" applyNumberFormat="1" applyFont="1" applyBorder="1" applyAlignment="1" applyProtection="1">
      <alignment horizontal="center" vertical="center" wrapText="1"/>
    </xf>
    <xf numFmtId="164" fontId="17" fillId="0" borderId="19" xfId="0" applyNumberFormat="1" applyFont="1" applyBorder="1" applyAlignment="1" applyProtection="1">
      <alignment horizontal="center" vertical="center" wrapText="1"/>
    </xf>
    <xf numFmtId="49" fontId="15" fillId="4" borderId="21" xfId="0" applyNumberFormat="1" applyFont="1" applyFill="1" applyBorder="1" applyAlignment="1">
      <alignment horizontal="center" vertical="center" wrapText="1"/>
    </xf>
    <xf numFmtId="164" fontId="17" fillId="0" borderId="21" xfId="0" applyNumberFormat="1" applyFont="1" applyBorder="1" applyAlignment="1" applyProtection="1">
      <alignment horizontal="center" vertical="center" wrapText="1"/>
      <protection locked="0"/>
    </xf>
    <xf numFmtId="164" fontId="17" fillId="0" borderId="22" xfId="0" applyNumberFormat="1" applyFont="1" applyBorder="1" applyAlignment="1" applyProtection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/>
    </xf>
    <xf numFmtId="164" fontId="14" fillId="0" borderId="5" xfId="0" applyNumberFormat="1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8" fillId="3" borderId="5" xfId="4" applyNumberFormat="1" applyFont="1" applyFill="1" applyBorder="1" applyAlignment="1" applyProtection="1">
      <alignment horizontal="center" vertical="center" wrapText="1"/>
    </xf>
    <xf numFmtId="49" fontId="18" fillId="4" borderId="12" xfId="0" applyNumberFormat="1" applyFont="1" applyFill="1" applyBorder="1" applyAlignment="1">
      <alignment horizontal="left" vertical="center" wrapText="1"/>
    </xf>
    <xf numFmtId="49" fontId="18" fillId="4" borderId="13" xfId="0" applyNumberFormat="1" applyFont="1" applyFill="1" applyBorder="1" applyAlignment="1">
      <alignment horizontal="left" vertical="center" wrapText="1"/>
    </xf>
    <xf numFmtId="49" fontId="18" fillId="4" borderId="20" xfId="0" applyNumberFormat="1" applyFont="1" applyFill="1" applyBorder="1" applyAlignment="1">
      <alignment horizontal="left" vertical="center" wrapText="1"/>
    </xf>
    <xf numFmtId="49" fontId="18" fillId="4" borderId="21" xfId="0" applyNumberFormat="1" applyFont="1" applyFill="1" applyBorder="1" applyAlignment="1">
      <alignment horizontal="left" vertical="center" wrapText="1"/>
    </xf>
    <xf numFmtId="49" fontId="18" fillId="4" borderId="14" xfId="0" applyNumberFormat="1" applyFont="1" applyFill="1" applyBorder="1" applyAlignment="1">
      <alignment horizontal="left" vertical="center" wrapText="1"/>
    </xf>
    <xf numFmtId="49" fontId="18" fillId="4" borderId="2" xfId="0" applyNumberFormat="1" applyFont="1" applyFill="1" applyBorder="1" applyAlignment="1">
      <alignment horizontal="left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164" fontId="17" fillId="0" borderId="4" xfId="0" applyNumberFormat="1" applyFont="1" applyBorder="1" applyAlignment="1" applyProtection="1">
      <alignment horizontal="center" vertical="center" wrapText="1"/>
    </xf>
    <xf numFmtId="164" fontId="17" fillId="0" borderId="24" xfId="0" applyNumberFormat="1" applyFont="1" applyBorder="1" applyAlignment="1" applyProtection="1">
      <alignment horizontal="center" vertical="center" wrapText="1"/>
    </xf>
    <xf numFmtId="164" fontId="17" fillId="0" borderId="7" xfId="0" applyNumberFormat="1" applyFont="1" applyBorder="1" applyAlignment="1" applyProtection="1">
      <alignment horizontal="center" vertical="center" wrapText="1"/>
    </xf>
    <xf numFmtId="164" fontId="17" fillId="0" borderId="9" xfId="0" applyNumberFormat="1" applyFont="1" applyBorder="1" applyAlignment="1" applyProtection="1">
      <alignment horizontal="center" vertical="center" wrapText="1"/>
    </xf>
    <xf numFmtId="164" fontId="17" fillId="0" borderId="15" xfId="0" applyNumberFormat="1" applyFont="1" applyBorder="1" applyAlignment="1" applyProtection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16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12">
    <dxf>
      <fill>
        <patternFill patternType="none">
          <fgColor auto="1"/>
          <bgColor auto="1"/>
        </patternFill>
      </fill>
    </dxf>
    <dxf>
      <fill>
        <patternFill patternType="none">
          <fgColor auto="1"/>
          <bgColor auto="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auto="1"/>
      </font>
    </dxf>
    <dxf>
      <fill>
        <patternFill patternType="none">
          <fgColor auto="1"/>
          <bgColor auto="1"/>
        </patternFill>
      </fill>
    </dxf>
    <dxf>
      <fill>
        <patternFill patternType="none">
          <fgColor auto="1"/>
          <bgColor auto="1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24"/>
  <sheetViews>
    <sheetView tabSelected="1" zoomScale="98" zoomScaleNormal="98" workbookViewId="0">
      <selection activeCell="K18" sqref="K18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5.7109375" customWidth="1"/>
    <col min="4" max="4" width="18" customWidth="1"/>
    <col min="5" max="5" width="34" customWidth="1"/>
    <col min="6" max="6" width="11.28515625" customWidth="1"/>
    <col min="7" max="7" width="23.42578125" customWidth="1"/>
    <col min="8" max="8" width="24.7109375" customWidth="1"/>
    <col min="9" max="9" width="13.28515625" customWidth="1"/>
  </cols>
  <sheetData>
    <row r="1" spans="3:10" ht="16.5" thickBot="1" x14ac:dyDescent="0.3">
      <c r="D1" s="35" t="s">
        <v>27</v>
      </c>
      <c r="E1" s="35"/>
      <c r="J1" s="1"/>
    </row>
    <row r="2" spans="3:10" ht="15.75" thickBot="1" x14ac:dyDescent="0.3">
      <c r="G2" s="18" t="s">
        <v>0</v>
      </c>
      <c r="J2" s="7"/>
    </row>
    <row r="3" spans="3:10" ht="15.75" thickBot="1" x14ac:dyDescent="0.3">
      <c r="C3" s="57" t="s">
        <v>3</v>
      </c>
      <c r="D3" s="60" t="s">
        <v>2</v>
      </c>
      <c r="E3" s="61"/>
      <c r="F3" s="14" t="s">
        <v>7</v>
      </c>
      <c r="G3" s="19" t="s">
        <v>10</v>
      </c>
      <c r="H3" s="17" t="s">
        <v>16</v>
      </c>
      <c r="I3" s="12" t="s">
        <v>5</v>
      </c>
    </row>
    <row r="4" spans="3:10" x14ac:dyDescent="0.25">
      <c r="C4" s="58"/>
      <c r="D4" s="40" t="s">
        <v>28</v>
      </c>
      <c r="E4" s="41"/>
      <c r="F4" s="21" t="s">
        <v>30</v>
      </c>
      <c r="G4" s="22"/>
      <c r="H4" s="23">
        <f>F4*G4</f>
        <v>0</v>
      </c>
      <c r="I4" s="52">
        <v>176000</v>
      </c>
    </row>
    <row r="5" spans="3:10" x14ac:dyDescent="0.25">
      <c r="C5" s="58"/>
      <c r="D5" s="44" t="s">
        <v>14</v>
      </c>
      <c r="E5" s="45"/>
      <c r="F5" s="11" t="s">
        <v>29</v>
      </c>
      <c r="G5" s="20"/>
      <c r="H5" s="24">
        <f>F5*G5</f>
        <v>0</v>
      </c>
      <c r="I5" s="53"/>
    </row>
    <row r="6" spans="3:10" ht="15.75" thickBot="1" x14ac:dyDescent="0.3">
      <c r="C6" s="58"/>
      <c r="D6" s="42" t="s">
        <v>26</v>
      </c>
      <c r="E6" s="43"/>
      <c r="F6" s="25" t="s">
        <v>30</v>
      </c>
      <c r="G6" s="26"/>
      <c r="H6" s="27">
        <f>F6*G6</f>
        <v>0</v>
      </c>
      <c r="I6" s="53"/>
    </row>
    <row r="7" spans="3:10" ht="54.75" customHeight="1" thickBot="1" x14ac:dyDescent="0.3">
      <c r="C7" s="59"/>
      <c r="D7" s="31" t="s">
        <v>11</v>
      </c>
      <c r="E7" s="31"/>
      <c r="F7" s="31"/>
      <c r="G7" s="32"/>
      <c r="H7" s="13">
        <f>IF((SUM(H4:H6))&lt;=I4,(SUM(H4:H6)),"ERRORE l'importo offerto supera la base d'asta A")</f>
        <v>0</v>
      </c>
      <c r="I7" s="51"/>
    </row>
    <row r="8" spans="3:10" ht="15.75" thickBot="1" x14ac:dyDescent="0.3">
      <c r="C8" s="54" t="s">
        <v>4</v>
      </c>
      <c r="D8" s="60" t="s">
        <v>2</v>
      </c>
      <c r="E8" s="61"/>
      <c r="F8" s="28" t="s">
        <v>7</v>
      </c>
      <c r="G8" s="19" t="s">
        <v>10</v>
      </c>
      <c r="H8" s="17" t="s">
        <v>16</v>
      </c>
      <c r="I8" s="17" t="s">
        <v>6</v>
      </c>
    </row>
    <row r="9" spans="3:10" ht="15" customHeight="1" x14ac:dyDescent="0.25">
      <c r="C9" s="55"/>
      <c r="D9" s="40" t="s">
        <v>28</v>
      </c>
      <c r="E9" s="41"/>
      <c r="F9" s="21" t="s">
        <v>18</v>
      </c>
      <c r="G9" s="22"/>
      <c r="H9" s="23">
        <f>F9*G9</f>
        <v>0</v>
      </c>
      <c r="I9" s="49">
        <v>43200</v>
      </c>
    </row>
    <row r="10" spans="3:10" ht="15" customHeight="1" x14ac:dyDescent="0.25">
      <c r="C10" s="55"/>
      <c r="D10" s="44" t="s">
        <v>14</v>
      </c>
      <c r="E10" s="45"/>
      <c r="F10" s="11" t="s">
        <v>17</v>
      </c>
      <c r="G10" s="20"/>
      <c r="H10" s="24">
        <f>F10*G10</f>
        <v>0</v>
      </c>
      <c r="I10" s="50"/>
    </row>
    <row r="11" spans="3:10" ht="15" customHeight="1" x14ac:dyDescent="0.25">
      <c r="C11" s="55"/>
      <c r="D11" s="44" t="s">
        <v>26</v>
      </c>
      <c r="E11" s="45"/>
      <c r="F11" s="11" t="s">
        <v>19</v>
      </c>
      <c r="G11" s="20"/>
      <c r="H11" s="24">
        <f>F11*G11</f>
        <v>0</v>
      </c>
      <c r="I11" s="50"/>
    </row>
    <row r="12" spans="3:10" ht="15.75" customHeight="1" thickBot="1" x14ac:dyDescent="0.3">
      <c r="C12" s="55"/>
      <c r="D12" s="42" t="s">
        <v>15</v>
      </c>
      <c r="E12" s="43"/>
      <c r="F12" s="25" t="s">
        <v>20</v>
      </c>
      <c r="G12" s="26"/>
      <c r="H12" s="27">
        <f>F12*G12</f>
        <v>0</v>
      </c>
      <c r="I12" s="50"/>
    </row>
    <row r="13" spans="3:10" ht="58.5" customHeight="1" thickBot="1" x14ac:dyDescent="0.3">
      <c r="C13" s="56"/>
      <c r="D13" s="33" t="s">
        <v>12</v>
      </c>
      <c r="E13" s="33"/>
      <c r="F13" s="33"/>
      <c r="G13" s="34"/>
      <c r="H13" s="16">
        <f>IF((SUM(H9:H12))&lt;=I9,(SUM(H9:H12)),"ERRORE l'importo offerto supera la base d'asta B")</f>
        <v>0</v>
      </c>
      <c r="I13" s="51"/>
    </row>
    <row r="14" spans="3:10" ht="15.75" thickBot="1" x14ac:dyDescent="0.3">
      <c r="C14" s="54" t="s">
        <v>22</v>
      </c>
      <c r="D14" s="60" t="s">
        <v>2</v>
      </c>
      <c r="E14" s="61"/>
      <c r="F14" s="28" t="s">
        <v>7</v>
      </c>
      <c r="G14" s="19" t="s">
        <v>10</v>
      </c>
      <c r="H14" s="17" t="s">
        <v>16</v>
      </c>
      <c r="I14" s="17" t="s">
        <v>25</v>
      </c>
    </row>
    <row r="15" spans="3:10" ht="20.25" customHeight="1" x14ac:dyDescent="0.25">
      <c r="C15" s="55"/>
      <c r="D15" s="40" t="s">
        <v>26</v>
      </c>
      <c r="E15" s="41"/>
      <c r="F15" s="21" t="s">
        <v>21</v>
      </c>
      <c r="G15" s="22"/>
      <c r="H15" s="23">
        <f>F15*G15</f>
        <v>0</v>
      </c>
      <c r="I15" s="49">
        <v>1300</v>
      </c>
    </row>
    <row r="16" spans="3:10" ht="20.25" customHeight="1" thickBot="1" x14ac:dyDescent="0.3">
      <c r="C16" s="55"/>
      <c r="D16" s="42" t="s">
        <v>15</v>
      </c>
      <c r="E16" s="43"/>
      <c r="F16" s="25" t="s">
        <v>20</v>
      </c>
      <c r="G16" s="26"/>
      <c r="H16" s="27">
        <f>F16*G16</f>
        <v>0</v>
      </c>
      <c r="I16" s="50"/>
    </row>
    <row r="17" spans="3:12" ht="58.5" customHeight="1" thickBot="1" x14ac:dyDescent="0.3">
      <c r="C17" s="56"/>
      <c r="D17" s="33" t="s">
        <v>23</v>
      </c>
      <c r="E17" s="33"/>
      <c r="F17" s="33"/>
      <c r="G17" s="34"/>
      <c r="H17" s="16">
        <f>IF((SUM(H15:H16))&lt;=I15,(SUM(H15:H16)),"ERRORE l'importo offerto supera la base d'asta C")</f>
        <v>0</v>
      </c>
      <c r="I17" s="51"/>
    </row>
    <row r="18" spans="3:12" ht="69" customHeight="1" thickBot="1" x14ac:dyDescent="0.3">
      <c r="C18" s="62" t="s">
        <v>24</v>
      </c>
      <c r="D18" s="63"/>
      <c r="E18" s="63"/>
      <c r="F18" s="63"/>
      <c r="G18" s="64"/>
      <c r="H18" s="15">
        <f>IF(AND(ISNUMBER(H7),ISNUMBER(H13)*ISNUMBER(H17)),(H7+H13+H17),"ERRORE almeno uno degli importi offerti supera la relativa base d'asta")</f>
        <v>0</v>
      </c>
    </row>
    <row r="19" spans="3:12" ht="12.75" customHeight="1" thickBot="1" x14ac:dyDescent="0.3">
      <c r="G19" s="1"/>
      <c r="H19" s="4"/>
      <c r="J19" s="2"/>
      <c r="K19" s="2"/>
      <c r="L19" s="2"/>
    </row>
    <row r="20" spans="3:12" s="2" customFormat="1" ht="41.25" customHeight="1" thickBot="1" x14ac:dyDescent="0.3">
      <c r="C20" s="46" t="s">
        <v>8</v>
      </c>
      <c r="D20" s="47"/>
      <c r="E20" s="48"/>
      <c r="F20" s="10" t="s">
        <v>1</v>
      </c>
      <c r="G20" s="36">
        <v>220500</v>
      </c>
      <c r="H20" s="37"/>
    </row>
    <row r="21" spans="3:12" s="2" customFormat="1" ht="15" customHeight="1" thickBot="1" x14ac:dyDescent="0.3">
      <c r="E21" s="3"/>
      <c r="F21" s="3"/>
      <c r="G21" s="6"/>
    </row>
    <row r="22" spans="3:12" s="2" customFormat="1" ht="66" customHeight="1" thickBot="1" x14ac:dyDescent="0.3">
      <c r="C22" s="46" t="s">
        <v>13</v>
      </c>
      <c r="D22" s="47"/>
      <c r="E22" s="48"/>
      <c r="F22" s="10" t="s">
        <v>1</v>
      </c>
      <c r="G22" s="38" t="str">
        <f>IF(H18&gt;G20,"ATTENZIONE: L'offerta complessiva è superiore alla Base d'asta","OK")</f>
        <v>OK</v>
      </c>
      <c r="H22" s="39"/>
      <c r="J22"/>
      <c r="K22"/>
      <c r="L22"/>
    </row>
    <row r="23" spans="3:12" s="2" customFormat="1" ht="15" customHeight="1" thickBot="1" x14ac:dyDescent="0.3">
      <c r="E23" s="5"/>
      <c r="F23" s="5"/>
      <c r="G23" s="8"/>
      <c r="J23" s="9"/>
      <c r="K23" s="9"/>
      <c r="L23" s="9"/>
    </row>
    <row r="24" spans="3:12" ht="31.5" customHeight="1" thickBot="1" x14ac:dyDescent="0.3">
      <c r="C24" s="46" t="s">
        <v>9</v>
      </c>
      <c r="D24" s="47"/>
      <c r="E24" s="48"/>
      <c r="F24" s="10" t="s">
        <v>1</v>
      </c>
      <c r="G24" s="29">
        <f>IF((H18&lt;=G20),H18,"ERRORE")</f>
        <v>0</v>
      </c>
      <c r="H24" s="30"/>
    </row>
  </sheetData>
  <sheetProtection password="CE28" sheet="1" objects="1" scenarios="1"/>
  <mergeCells count="29">
    <mergeCell ref="C18:G18"/>
    <mergeCell ref="D14:E14"/>
    <mergeCell ref="D15:E15"/>
    <mergeCell ref="D16:E16"/>
    <mergeCell ref="D17:G17"/>
    <mergeCell ref="I15:I17"/>
    <mergeCell ref="I4:I7"/>
    <mergeCell ref="I9:I13"/>
    <mergeCell ref="C8:C13"/>
    <mergeCell ref="C3:C7"/>
    <mergeCell ref="D3:E3"/>
    <mergeCell ref="D8:E8"/>
    <mergeCell ref="C14:C17"/>
    <mergeCell ref="G24:H24"/>
    <mergeCell ref="D7:G7"/>
    <mergeCell ref="D13:G13"/>
    <mergeCell ref="D1:E1"/>
    <mergeCell ref="G20:H20"/>
    <mergeCell ref="G22:H22"/>
    <mergeCell ref="D4:E4"/>
    <mergeCell ref="D6:E6"/>
    <mergeCell ref="D5:E5"/>
    <mergeCell ref="D9:E9"/>
    <mergeCell ref="D10:E10"/>
    <mergeCell ref="D11:E11"/>
    <mergeCell ref="D12:E12"/>
    <mergeCell ref="C20:E20"/>
    <mergeCell ref="C22:E22"/>
    <mergeCell ref="C24:E24"/>
  </mergeCells>
  <conditionalFormatting sqref="G24">
    <cfRule type="cellIs" dxfId="11" priority="13" operator="equal">
      <formula>$G$20</formula>
    </cfRule>
    <cfRule type="cellIs" dxfId="10" priority="14" operator="lessThan">
      <formula>$G$20</formula>
    </cfRule>
    <cfRule type="cellIs" dxfId="9" priority="16" operator="greaterThan">
      <formula>$G$20</formula>
    </cfRule>
  </conditionalFormatting>
  <conditionalFormatting sqref="H13">
    <cfRule type="cellIs" dxfId="8" priority="4" operator="greaterThan">
      <formula>$I$9</formula>
    </cfRule>
    <cfRule type="cellIs" dxfId="7" priority="6" operator="greaterThan">
      <formula>$I$9</formula>
    </cfRule>
    <cfRule type="cellIs" dxfId="6" priority="7" operator="greaterThanOrEqual">
      <formula>$I$9</formula>
    </cfRule>
  </conditionalFormatting>
  <conditionalFormatting sqref="H7">
    <cfRule type="cellIs" dxfId="5" priority="18" operator="greaterThan">
      <formula>$H$7</formula>
    </cfRule>
  </conditionalFormatting>
  <conditionalFormatting sqref="G24:H24">
    <cfRule type="cellIs" dxfId="4" priority="8" operator="greaterThan">
      <formula>$G$20</formula>
    </cfRule>
    <cfRule type="cellIs" dxfId="3" priority="9" operator="lessThanOrEqual">
      <formula>$G$20</formula>
    </cfRule>
  </conditionalFormatting>
  <conditionalFormatting sqref="H17">
    <cfRule type="cellIs" dxfId="2" priority="1" operator="greaterThan">
      <formula>$I$9</formula>
    </cfRule>
    <cfRule type="cellIs" dxfId="1" priority="2" operator="greaterThan">
      <formula>$I$9</formula>
    </cfRule>
    <cfRule type="cellIs" dxfId="0" priority="3" operator="greaterThanOrEqual">
      <formula>$I$9</formula>
    </cfRule>
  </conditionalFormatting>
  <dataValidations count="1">
    <dataValidation type="custom" operator="equal" allowBlank="1" showInputMessage="1" showErrorMessage="1" error="Non è possibile inserire più di due cifre decimali" sqref="G9:G12 G4:G6 G15:G16">
      <formula1>(LEN(G4)-LEN(INT(G4)))&lt;=3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2018-10-26T13:01:55Z</dcterms:modified>
</cp:coreProperties>
</file>