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G11" i="1"/>
  <c r="G6" i="1" l="1"/>
  <c r="G7" i="1"/>
  <c r="G8" i="1"/>
  <c r="G9" i="1"/>
  <c r="G10" i="1"/>
  <c r="G12" i="1"/>
  <c r="G13" i="1" l="1"/>
  <c r="F19" i="1"/>
</calcChain>
</file>

<file path=xl/sharedStrings.xml><?xml version="1.0" encoding="utf-8"?>
<sst xmlns="http://schemas.openxmlformats.org/spreadsheetml/2006/main" count="31" uniqueCount="25">
  <si>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</si>
  <si>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</si>
  <si>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</si>
  <si>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</si>
  <si>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</si>
  <si>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</si>
  <si>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1</t>
  </si>
  <si>
    <t>Importo unitario (€)</t>
  </si>
  <si>
    <t>Importo massimo contrattuale al netto dell'IVA</t>
  </si>
  <si>
    <t>Sistema di Verifica in caso di offerta superiore all'importo massimo contrattuale</t>
  </si>
  <si>
    <t>ID</t>
  </si>
  <si>
    <t>2</t>
  </si>
  <si>
    <t>3</t>
  </si>
  <si>
    <t>4</t>
  </si>
  <si>
    <t>5</t>
  </si>
  <si>
    <t>6</t>
  </si>
  <si>
    <t>Extra per altezza ante 1700 mm per i 3 varchi di cui al punto precedente</t>
  </si>
  <si>
    <t>Fornitura montante a chiusura varco, realizzati in tubolare di acciaio inox AISI304</t>
  </si>
  <si>
    <t>Installazione nuovi varchi ed integrazione con attuale sistema di gestione accessi e sue evoluzioni</t>
  </si>
  <si>
    <t>Smontaggio, ritiro e smaltimento dei varchi attualmente installati</t>
  </si>
  <si>
    <t>Trasporto e scarico</t>
  </si>
  <si>
    <t>7</t>
  </si>
  <si>
    <t>Canone mensile per servizio di manutenzione come meglio specificato nel paragrafo 4.7 del Capitolato tecnico</t>
  </si>
  <si>
    <t>12</t>
  </si>
  <si>
    <t xml:space="preserve">Fornitura varchi motorizzati mod. SWING GATE 330 composto da: 
- Nr.1 SWING GATE 330 (VARCO LATERALE SX 600mm.) 
- Nr.1 SWING GATE 330 (VARCO CENTRALE 600/600mm.) 
- Nr.1 SWING GATE 330 (VARCO LATERALE DX 600mm.)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</si>
</sst>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left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left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5" xfId="0" applyNumberFormat="1" applyFont="1" applyFill="1" applyBorder="1" applyAlignment="1">
      <alignment horizontal="center" vertical="center" wrapText="1"/>
    </xf>
    <xf numFmtId="164" fontId="16" fillId="0" borderId="16" xfId="0" applyNumberFormat="1" applyFont="1" applyBorder="1" applyAlignment="1" applyProtection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left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8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tabSelected="1" zoomScale="90" zoomScaleNormal="90" workbookViewId="0">
      <selection activeCell="I6" sqref="I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2" customWidth="1"/>
    <col min="4" max="4" width="54.2851562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3"/>
      <c r="D2" s="13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2" t="s">
        <v>10</v>
      </c>
      <c r="D5" s="23" t="s">
        <v>1</v>
      </c>
      <c r="E5" s="24" t="s">
        <v>3</v>
      </c>
      <c r="F5" s="25" t="s">
        <v>7</v>
      </c>
      <c r="G5" s="26" t="s">
        <v>2</v>
      </c>
    </row>
    <row r="6" spans="3:10" ht="48" x14ac:dyDescent="0.25">
      <c r="C6" s="29" t="s">
        <v>6</v>
      </c>
      <c r="D6" s="30" t="s">
        <v>24</v>
      </c>
      <c r="E6" s="31" t="s">
        <v>6</v>
      </c>
      <c r="F6" s="19"/>
      <c r="G6" s="20">
        <f>E6*F6</f>
        <v>0</v>
      </c>
    </row>
    <row r="7" spans="3:10" ht="31.5" customHeight="1" x14ac:dyDescent="0.25">
      <c r="C7" s="32" t="s">
        <v>11</v>
      </c>
      <c r="D7" s="28" t="s">
        <v>16</v>
      </c>
      <c r="E7" s="27" t="s">
        <v>6</v>
      </c>
      <c r="F7" s="16"/>
      <c r="G7" s="33">
        <f t="shared" ref="G7:G12" si="0">E7*F7</f>
        <v>0</v>
      </c>
    </row>
    <row r="8" spans="3:10" ht="31.5" customHeight="1" x14ac:dyDescent="0.25">
      <c r="C8" s="32" t="s">
        <v>12</v>
      </c>
      <c r="D8" s="28" t="s">
        <v>17</v>
      </c>
      <c r="E8" s="27" t="s">
        <v>6</v>
      </c>
      <c r="F8" s="16"/>
      <c r="G8" s="33">
        <f t="shared" si="0"/>
        <v>0</v>
      </c>
    </row>
    <row r="9" spans="3:10" ht="31.5" customHeight="1" x14ac:dyDescent="0.25">
      <c r="C9" s="32" t="s">
        <v>13</v>
      </c>
      <c r="D9" s="28" t="s">
        <v>18</v>
      </c>
      <c r="E9" s="27" t="s">
        <v>6</v>
      </c>
      <c r="F9" s="16"/>
      <c r="G9" s="33">
        <f t="shared" si="0"/>
        <v>0</v>
      </c>
    </row>
    <row r="10" spans="3:10" ht="31.5" customHeight="1" x14ac:dyDescent="0.25">
      <c r="C10" s="32" t="s">
        <v>14</v>
      </c>
      <c r="D10" s="28" t="s">
        <v>19</v>
      </c>
      <c r="E10" s="27" t="s">
        <v>6</v>
      </c>
      <c r="F10" s="16"/>
      <c r="G10" s="33">
        <f t="shared" si="0"/>
        <v>0</v>
      </c>
    </row>
    <row r="11" spans="3:10" ht="31.5" customHeight="1" x14ac:dyDescent="0.25">
      <c r="C11" s="32" t="s">
        <v>15</v>
      </c>
      <c r="D11" s="28" t="s">
        <v>20</v>
      </c>
      <c r="E11" s="27" t="s">
        <v>6</v>
      </c>
      <c r="F11" s="16"/>
      <c r="G11" s="33">
        <f t="shared" ref="G11" si="1">E11*F11</f>
        <v>0</v>
      </c>
    </row>
    <row r="12" spans="3:10" ht="31.5" customHeight="1" thickBot="1" x14ac:dyDescent="0.3">
      <c r="C12" s="34" t="s">
        <v>21</v>
      </c>
      <c r="D12" s="35" t="s">
        <v>22</v>
      </c>
      <c r="E12" s="36" t="s">
        <v>23</v>
      </c>
      <c r="F12" s="21"/>
      <c r="G12" s="37">
        <f t="shared" si="0"/>
        <v>0</v>
      </c>
    </row>
    <row r="13" spans="3:10" ht="74.25" customHeight="1" thickBot="1" x14ac:dyDescent="0.3">
      <c r="C13" s="17"/>
      <c r="D13" s="18" t="s">
        <v>4</v>
      </c>
      <c r="E13" s="18"/>
      <c r="F13" s="15"/>
      <c r="G13" s="14">
        <f>IF((SUM(G6:G12))&lt;=F15,(SUM(G6:G12)),"ERRORE l'importo offerto supera la base d'asta")</f>
        <v>0</v>
      </c>
    </row>
    <row r="14" spans="3:10" ht="12.75" customHeight="1" thickBot="1" x14ac:dyDescent="0.3">
      <c r="F14" s="1"/>
      <c r="G14" s="4"/>
      <c r="H14" s="2"/>
      <c r="I14" s="2"/>
      <c r="J14" s="2"/>
    </row>
    <row r="15" spans="3:10" s="2" customFormat="1" ht="41.25" customHeight="1" thickBot="1" x14ac:dyDescent="0.3">
      <c r="D15" s="12" t="s">
        <v>8</v>
      </c>
      <c r="F15" s="38">
        <v>28200</v>
      </c>
      <c r="G15" s="39"/>
    </row>
    <row r="16" spans="3:10" s="2" customFormat="1" ht="15" customHeight="1" thickBot="1" x14ac:dyDescent="0.3">
      <c r="D16" s="3"/>
      <c r="F16" s="6"/>
    </row>
    <row r="17" spans="4:10" s="2" customFormat="1" ht="66" customHeight="1" thickBot="1" x14ac:dyDescent="0.3">
      <c r="D17" s="12" t="s">
        <v>9</v>
      </c>
      <c r="F17" s="40" t="str">
        <f>IF(G13&gt;F15,"ATTENZIONE: L'offerta complessiva è superiore all'importo massimo contrattuale","OK")</f>
        <v>OK</v>
      </c>
      <c r="G17" s="41"/>
      <c r="H17"/>
      <c r="I17"/>
      <c r="J17"/>
    </row>
    <row r="18" spans="4:10" s="2" customFormat="1" ht="15" customHeight="1" thickBot="1" x14ac:dyDescent="0.3">
      <c r="D18" s="5"/>
      <c r="F18" s="10"/>
      <c r="H18" s="11"/>
      <c r="I18" s="11"/>
      <c r="J18" s="11"/>
    </row>
    <row r="19" spans="4:10" ht="31.5" customHeight="1" thickBot="1" x14ac:dyDescent="0.3">
      <c r="D19" s="7" t="s">
        <v>5</v>
      </c>
      <c r="F19" s="42">
        <f>IF((G13&lt;=F15),G13,"ERRORE")</f>
        <v>0</v>
      </c>
      <c r="G19" s="43"/>
    </row>
  </sheetData>
  <sheetProtection password="CE28" sheet="1" objects="1" scenarios="1"/>
  <mergeCells count="3">
    <mergeCell ref="F15:G15"/>
    <mergeCell ref="F17:G17"/>
    <mergeCell ref="F19:G19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1" operator="greaterThan">
      <formula>$F$15</formula>
    </cfRule>
    <cfRule type="cellIs" dxfId="0" priority="2" operator="lessThanOrEqual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6:F12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2018-06-08T12:59:14Z</dcterms:modified>
</cp:coreProperties>
</file>