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1" l="1"/>
  <c r="H9" i="1"/>
  <c r="H6" i="1" l="1"/>
  <c r="H7" i="1"/>
  <c r="H8" i="1"/>
  <c r="H11" i="1"/>
  <c r="H12" i="1"/>
  <c r="H13" i="1"/>
  <c r="H14" i="1"/>
  <c r="H15" i="1" s="1"/>
  <c r="G21" i="1" l="1"/>
  <c r="G19" i="1"/>
</calcChain>
</file>

<file path=xl/sharedStrings.xml><?xml version="1.0" encoding="utf-8"?>
<sst xmlns="http://schemas.openxmlformats.org/spreadsheetml/2006/main" count="39" uniqueCount="33">
  <si>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</si>
  <si>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</si>
  <si>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</si>
  <si>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</si>
  <si>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</si>
  <si>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</si>
  <si>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</si>
  <si>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</si>
  <si>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</si>
  <si>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Licenze perpetue</t>
  </si>
  <si>
    <t>Qlik Sense Enterprise Tokens (inclusi 12 mesi di Supporto Base)</t>
  </si>
  <si>
    <t>Qlik Sense Enterprise Test Site Limited 5 (inclusi 12 mesi di Supporto Base)</t>
  </si>
  <si>
    <t>Manutenzione licenze</t>
  </si>
  <si>
    <t>Canone mensile per Supporto Base nuove licenze a decorre dalla scadenza dei 12 mesi inclusi (rif. 1 e 2)</t>
  </si>
  <si>
    <t>Set up</t>
  </si>
  <si>
    <t>Start up package basic e supporto attivazione piattaforma (a corpo)</t>
  </si>
  <si>
    <t>Licenze d’uso</t>
  </si>
  <si>
    <t xml:space="preserve">Canone mensile per sottoscrizione N. 2 Qlik Premium Connectors </t>
  </si>
  <si>
    <t>Canone mensile per sottoscrizione N. 2 Qlik Premium Test Connectors</t>
  </si>
  <si>
    <t>Supporto specialistico</t>
  </si>
  <si>
    <t xml:space="preserve">Giornate di supporto specialistico per Quality assurance, Technical advisory, Supporto implementazione e training on the job per amministratori piattaforma </t>
  </si>
  <si>
    <t>Formazione</t>
  </si>
  <si>
    <t>Giornate di Corsi ad hoc in aula cliente (fino a 10 partecipanti)</t>
  </si>
  <si>
    <t>Canone mensile per Supporto Base per licenze attualmente installate (12 Token Qliksense, 3 Local Qlikview)</t>
  </si>
  <si>
    <t>75</t>
  </si>
  <si>
    <t>24</t>
  </si>
  <si>
    <t>36</t>
  </si>
  <si>
    <t>25</t>
  </si>
  <si>
    <t>10</t>
  </si>
  <si>
    <t>Tipologia</t>
  </si>
  <si>
    <t>Id</t>
  </si>
  <si>
    <t xml:space="preserve">RDO MEPA  n. 1862754 </t>
  </si>
  <si>
    <t>Quantità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</si>
</sst>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49" fontId="14" fillId="4" borderId="9" xfId="0" applyNumberFormat="1" applyFont="1" applyFill="1" applyBorder="1" applyAlignment="1">
      <alignment horizontal="left" vertical="center" wrapText="1"/>
    </xf>
    <xf numFmtId="49" fontId="14" fillId="4" borderId="1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1"/>
  <sheetViews>
    <sheetView tabSelected="1" zoomScale="90" zoomScaleNormal="90" workbookViewId="0">
      <selection activeCell="L5" sqref="L5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7.42578125" customWidth="1"/>
    <col min="4" max="4" width="18" customWidth="1"/>
    <col min="5" max="5" width="41.7109375" customWidth="1"/>
    <col min="6" max="6" width="10.42578125" customWidth="1"/>
    <col min="7" max="7" width="23.42578125" customWidth="1"/>
    <col min="8" max="8" width="24.7109375" customWidth="1"/>
  </cols>
  <sheetData>
    <row r="2" spans="3:11" ht="15.75" x14ac:dyDescent="0.25">
      <c r="C2" s="20" t="s">
        <v>31</v>
      </c>
      <c r="D2" s="20"/>
      <c r="E2" s="20"/>
      <c r="I2" s="1"/>
    </row>
    <row r="3" spans="3:11" ht="18" customHeight="1" thickBot="1" x14ac:dyDescent="0.3">
      <c r="I3" s="9"/>
    </row>
    <row r="4" spans="3:11" ht="15.75" thickBot="1" x14ac:dyDescent="0.3">
      <c r="G4" s="8" t="s">
        <v>0</v>
      </c>
      <c r="I4" s="9"/>
    </row>
    <row r="5" spans="3:11" ht="60.75" customHeight="1" thickBot="1" x14ac:dyDescent="0.3">
      <c r="C5" s="32" t="s">
        <v>30</v>
      </c>
      <c r="D5" s="22" t="s">
        <v>29</v>
      </c>
      <c r="E5" s="19" t="s">
        <v>1</v>
      </c>
      <c r="F5" s="17" t="s">
        <v>32</v>
      </c>
      <c r="G5" s="13" t="s">
        <v>7</v>
      </c>
      <c r="H5" s="14" t="s">
        <v>2</v>
      </c>
    </row>
    <row r="6" spans="3:11" ht="61.5" customHeight="1" thickBot="1" x14ac:dyDescent="0.3">
      <c r="C6" s="33">
        <v>1</v>
      </c>
      <c r="D6" s="21" t="s">
        <v>9</v>
      </c>
      <c r="E6" s="30" t="s">
        <v>10</v>
      </c>
      <c r="F6" s="18" t="s">
        <v>24</v>
      </c>
      <c r="G6" s="15"/>
      <c r="H6" s="16">
        <f>F6*G6</f>
        <v>0</v>
      </c>
    </row>
    <row r="7" spans="3:11" ht="61.5" customHeight="1" thickBot="1" x14ac:dyDescent="0.3">
      <c r="C7" s="33">
        <v>2</v>
      </c>
      <c r="D7" s="21" t="s">
        <v>9</v>
      </c>
      <c r="E7" s="30" t="s">
        <v>11</v>
      </c>
      <c r="F7" s="18" t="s">
        <v>6</v>
      </c>
      <c r="G7" s="29"/>
      <c r="H7" s="16">
        <f t="shared" ref="H7:H14" si="0">F7*G7</f>
        <v>0</v>
      </c>
    </row>
    <row r="8" spans="3:11" ht="61.5" customHeight="1" thickBot="1" x14ac:dyDescent="0.3">
      <c r="C8" s="33">
        <v>3</v>
      </c>
      <c r="D8" s="21" t="s">
        <v>12</v>
      </c>
      <c r="E8" s="30" t="s">
        <v>13</v>
      </c>
      <c r="F8" s="18" t="s">
        <v>25</v>
      </c>
      <c r="G8" s="29"/>
      <c r="H8" s="16">
        <f t="shared" si="0"/>
        <v>0</v>
      </c>
    </row>
    <row r="9" spans="3:11" ht="61.5" customHeight="1" thickBot="1" x14ac:dyDescent="0.3">
      <c r="C9" s="33">
        <v>4</v>
      </c>
      <c r="D9" s="21" t="s">
        <v>14</v>
      </c>
      <c r="E9" s="30" t="s">
        <v>15</v>
      </c>
      <c r="F9" s="18" t="s">
        <v>6</v>
      </c>
      <c r="G9" s="29"/>
      <c r="H9" s="16">
        <f t="shared" ref="H9:H10" si="1">F9*G9</f>
        <v>0</v>
      </c>
    </row>
    <row r="10" spans="3:11" ht="61.5" customHeight="1" thickBot="1" x14ac:dyDescent="0.3">
      <c r="C10" s="33">
        <v>5</v>
      </c>
      <c r="D10" s="21" t="s">
        <v>16</v>
      </c>
      <c r="E10" s="30" t="s">
        <v>17</v>
      </c>
      <c r="F10" s="18" t="s">
        <v>26</v>
      </c>
      <c r="G10" s="29"/>
      <c r="H10" s="16">
        <f t="shared" si="1"/>
        <v>0</v>
      </c>
    </row>
    <row r="11" spans="3:11" ht="61.5" customHeight="1" thickBot="1" x14ac:dyDescent="0.3">
      <c r="C11" s="33">
        <v>6</v>
      </c>
      <c r="D11" s="21" t="s">
        <v>16</v>
      </c>
      <c r="E11" s="30" t="s">
        <v>18</v>
      </c>
      <c r="F11" s="18" t="s">
        <v>26</v>
      </c>
      <c r="G11" s="29"/>
      <c r="H11" s="16">
        <f t="shared" si="0"/>
        <v>0</v>
      </c>
    </row>
    <row r="12" spans="3:11" ht="61.5" customHeight="1" thickBot="1" x14ac:dyDescent="0.3">
      <c r="C12" s="33">
        <v>7</v>
      </c>
      <c r="D12" s="21" t="s">
        <v>19</v>
      </c>
      <c r="E12" s="30" t="s">
        <v>20</v>
      </c>
      <c r="F12" s="18" t="s">
        <v>27</v>
      </c>
      <c r="G12" s="29"/>
      <c r="H12" s="16">
        <f t="shared" si="0"/>
        <v>0</v>
      </c>
    </row>
    <row r="13" spans="3:11" ht="61.5" customHeight="1" thickBot="1" x14ac:dyDescent="0.3">
      <c r="C13" s="33">
        <v>8</v>
      </c>
      <c r="D13" s="21" t="s">
        <v>21</v>
      </c>
      <c r="E13" s="30" t="s">
        <v>22</v>
      </c>
      <c r="F13" s="18" t="s">
        <v>28</v>
      </c>
      <c r="G13" s="29"/>
      <c r="H13" s="16">
        <f t="shared" si="0"/>
        <v>0</v>
      </c>
    </row>
    <row r="14" spans="3:11" ht="61.5" customHeight="1" thickBot="1" x14ac:dyDescent="0.3">
      <c r="C14" s="33">
        <v>9</v>
      </c>
      <c r="D14" s="26" t="s">
        <v>12</v>
      </c>
      <c r="E14" s="31" t="s">
        <v>23</v>
      </c>
      <c r="F14" s="27" t="s">
        <v>26</v>
      </c>
      <c r="G14" s="29"/>
      <c r="H14" s="16">
        <f t="shared" si="0"/>
        <v>0</v>
      </c>
    </row>
    <row r="15" spans="3:11" ht="74.25" customHeight="1" thickBot="1" x14ac:dyDescent="0.3">
      <c r="C15" s="23"/>
      <c r="D15" s="24"/>
      <c r="E15" s="24" t="s">
        <v>3</v>
      </c>
      <c r="F15" s="24"/>
      <c r="G15" s="28"/>
      <c r="H15" s="25">
        <f>IF((SUM(H6:H14))&lt;=G17,(SUM(H6:H14)),"ERRORE l'importo offerto supera la base d'asta")</f>
        <v>0</v>
      </c>
    </row>
    <row r="16" spans="3:11" ht="12.75" customHeight="1" thickBot="1" x14ac:dyDescent="0.3">
      <c r="G16" s="1"/>
      <c r="H16" s="4"/>
      <c r="I16" s="2"/>
      <c r="J16" s="2"/>
      <c r="K16" s="2"/>
    </row>
    <row r="17" spans="5:11" s="2" customFormat="1" ht="41.25" customHeight="1" thickBot="1" x14ac:dyDescent="0.3">
      <c r="E17" s="12" t="s">
        <v>5</v>
      </c>
      <c r="G17" s="34">
        <v>205500</v>
      </c>
      <c r="H17" s="35"/>
    </row>
    <row r="18" spans="5:11" s="2" customFormat="1" ht="15" customHeight="1" thickBot="1" x14ac:dyDescent="0.3">
      <c r="E18" s="3"/>
      <c r="G18" s="6"/>
    </row>
    <row r="19" spans="5:11" s="2" customFormat="1" ht="66" customHeight="1" thickBot="1" x14ac:dyDescent="0.3">
      <c r="E19" s="12" t="s">
        <v>8</v>
      </c>
      <c r="G19" s="36" t="str">
        <f>IF(H15&gt;G17,"ATTENZIONE: L'offerta complessiva è superiore alla Base d'asta","OK")</f>
        <v>OK</v>
      </c>
      <c r="H19" s="37"/>
      <c r="I19"/>
      <c r="J19"/>
      <c r="K19"/>
    </row>
    <row r="20" spans="5:11" s="2" customFormat="1" ht="15" customHeight="1" thickBot="1" x14ac:dyDescent="0.3">
      <c r="E20" s="5"/>
      <c r="G20" s="10"/>
      <c r="I20" s="11"/>
      <c r="J20" s="11"/>
      <c r="K20" s="11"/>
    </row>
    <row r="21" spans="5:11" ht="31.5" customHeight="1" thickBot="1" x14ac:dyDescent="0.3">
      <c r="E21" s="7" t="s">
        <v>4</v>
      </c>
      <c r="G21" s="38">
        <f>IF((H15&lt;=G17),H15,"ERRORE")</f>
        <v>0</v>
      </c>
      <c r="H21" s="39"/>
    </row>
  </sheetData>
  <sheetProtection password="CE28" sheet="1" objects="1" scenarios="1"/>
  <mergeCells count="3">
    <mergeCell ref="G17:H17"/>
    <mergeCell ref="G19:H19"/>
    <mergeCell ref="G21:H21"/>
  </mergeCells>
  <conditionalFormatting sqref="G21">
    <cfRule type="cellIs" dxfId="5" priority="6" operator="equal">
      <formula>$G$17</formula>
    </cfRule>
    <cfRule type="cellIs" dxfId="4" priority="7" operator="lessThan">
      <formula>$G$17</formula>
    </cfRule>
    <cfRule type="cellIs" dxfId="3" priority="9" operator="greaterThan">
      <formula>$G$17</formula>
    </cfRule>
  </conditionalFormatting>
  <conditionalFormatting sqref="H15">
    <cfRule type="cellIs" dxfId="2" priority="10" operator="greaterThan">
      <formula>#REF!</formula>
    </cfRule>
  </conditionalFormatting>
  <conditionalFormatting sqref="G21:H21">
    <cfRule type="cellIs" dxfId="1" priority="1" operator="greaterThan">
      <formula>$G$17</formula>
    </cfRule>
    <cfRule type="cellIs" dxfId="0" priority="2" operator="lessThanOrEqual">
      <formula>$G$17</formula>
    </cfRule>
  </conditionalFormatting>
  <dataValidations count="1">
    <dataValidation type="custom" operator="equal" allowBlank="1" showInputMessage="1" showErrorMessage="1" error="Non è possibile inserire più di due cifre decimali" sqref="G6:G14">
      <formula1>(LEN(G6)-LEN(INT(G6)))&lt;=3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2018-02-23T09:28:31Z</dcterms:modified>
</cp:coreProperties>
</file>