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9" i="1"/>
  <c r="G8" i="1"/>
  <c r="G7" i="1"/>
  <c r="G6" i="1" l="1"/>
  <c r="G10" i="1"/>
  <c r="G13" i="1"/>
  <c r="G24" i="1"/>
  <c r="G25" i="1"/>
  <c r="G26" i="1" s="1"/>
  <c r="G11" i="1" l="1"/>
  <c r="G27" i="1" s="1"/>
  <c r="F31" i="1" l="1"/>
  <c r="F33" i="1"/>
</calcChain>
</file>

<file path=xl/sharedStrings.xml><?xml version="1.0" encoding="utf-8"?>
<sst xmlns="http://schemas.openxmlformats.org/spreadsheetml/2006/main" count="56" uniqueCount="40">
  <si>
    <t>Celle da compilare</t>
  </si>
  <si>
    <t>→</t>
  </si>
  <si>
    <t>Descrizione</t>
  </si>
  <si>
    <t>Canone totale (€)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</si>
  <si>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</si>
  <si>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</si>
  <si>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</si>
  <si>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</si>
  <si>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</si>
  <si>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</si>
  <si>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</si>
  <si>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</si>
  <si>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</si>
  <si>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</si>
  <si>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(A+B) al netto dell'IVA €</t>
  </si>
  <si>
    <t>Sistema di Verifica in caso di offerta superiore alla base d'asta</t>
  </si>
  <si>
    <t xml:space="preserve">Sony AX53 HANDYCAM </t>
  </si>
  <si>
    <t>Canon EOS 5D Mark IV (solo corpo macchina)</t>
  </si>
  <si>
    <t>Blackmagic Video Assist 4K</t>
  </si>
  <si>
    <t>Schede SD Extreme PRO 95 MB/s da 256 Gb</t>
  </si>
  <si>
    <t>6</t>
  </si>
  <si>
    <t>Schede SD Extreme PRO 160 MB/s da 256 Gb</t>
  </si>
  <si>
    <t>LG USB Charger Travel Adapter</t>
  </si>
  <si>
    <t>150</t>
  </si>
  <si>
    <t>Huawei USB Charger Travel Adapter</t>
  </si>
  <si>
    <t>Micro USB cavo di ricarica e sincronizzazione dati</t>
  </si>
  <si>
    <t>Auricolari per cellulari stereo connettore jack 3,5 mm</t>
  </si>
  <si>
    <t>Cavo dati Apple Lightning</t>
  </si>
  <si>
    <t>Micro SD HC 64 GB Class 10</t>
  </si>
  <si>
    <t>Memoria USB 3.0 per iPhone e iPad, iPhone USB Flash Drive Memoria Esterna Storage con connettore Lightning per iPhone 6/6S/7/6Plus/6SPlus/7Plus, iPad e iPod</t>
  </si>
  <si>
    <t>20</t>
  </si>
  <si>
    <t>Penne USB 2in1 USB 3.0 + Micro USB Flash Drive per smarthphone Android/Tablet/pc (16 Gb)</t>
  </si>
  <si>
    <t>Custodie Apple iPhone 6 Plus</t>
  </si>
  <si>
    <t>Custodie Apple iPhone 7 Plus</t>
  </si>
  <si>
    <t>Pellicole in vetro temperato antigraffio per Apple iPhone 6 Plus</t>
  </si>
  <si>
    <t>15</t>
  </si>
  <si>
    <t>Pellicole in vetro temperato antigraffio per Apple iPhone 7 Plus</t>
  </si>
  <si>
    <t>10</t>
  </si>
  <si>
    <t>Telefoni analogici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</si>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</sst>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 applyProtection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6" xfId="0" applyNumberFormat="1" applyFont="1" applyFill="1" applyBorder="1" applyAlignment="1" applyProtection="1">
      <alignment horizontal="center" vertical="center" wrapText="1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7" xfId="0" applyNumberFormat="1" applyFont="1" applyBorder="1" applyAlignment="1" applyProtection="1">
      <alignment horizontal="center" vertical="center" wrapText="1"/>
    </xf>
    <xf numFmtId="164" fontId="2" fillId="4" borderId="18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164" fontId="17" fillId="0" borderId="13" xfId="0" applyNumberFormat="1" applyFont="1" applyBorder="1" applyAlignment="1" applyProtection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3"/>
  <sheetViews>
    <sheetView tabSelected="1" zoomScale="98" zoomScaleNormal="98" workbookViewId="0">
      <selection activeCell="E22" sqref="E2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35.7109375" customWidth="1"/>
    <col min="5" max="5" width="11.28515625" customWidth="1"/>
    <col min="6" max="6" width="23.42578125" customWidth="1"/>
    <col min="7" max="7" width="24.7109375" customWidth="1"/>
    <col min="8" max="8" width="13.28515625" customWidth="1"/>
  </cols>
  <sheetData>
    <row r="2" spans="3:9" ht="15.75" x14ac:dyDescent="0.25">
      <c r="D2" s="40"/>
      <c r="I2" s="1"/>
    </row>
    <row r="3" spans="3:9" ht="18" customHeight="1" thickBot="1" x14ac:dyDescent="0.3">
      <c r="I3" s="8"/>
    </row>
    <row r="4" spans="3:9" ht="15.75" thickBot="1" x14ac:dyDescent="0.3">
      <c r="F4" s="7" t="s">
        <v>0</v>
      </c>
      <c r="I4" s="8"/>
    </row>
    <row r="5" spans="3:9" ht="60.75" customHeight="1" thickBot="1" x14ac:dyDescent="0.3">
      <c r="C5" s="24"/>
      <c r="D5" s="28" t="s">
        <v>2</v>
      </c>
      <c r="E5" s="23" t="s">
        <v>10</v>
      </c>
      <c r="F5" s="14" t="s">
        <v>13</v>
      </c>
      <c r="G5" s="15" t="s">
        <v>3</v>
      </c>
      <c r="H5" s="15" t="s">
        <v>8</v>
      </c>
    </row>
    <row r="6" spans="3:9" ht="60.75" customHeight="1" thickBot="1" x14ac:dyDescent="0.3">
      <c r="C6" s="25" t="s">
        <v>6</v>
      </c>
      <c r="D6" s="13" t="s">
        <v>16</v>
      </c>
      <c r="E6" s="27" t="s">
        <v>5</v>
      </c>
      <c r="F6" s="16"/>
      <c r="G6" s="17">
        <f>E6*F6</f>
        <v>0</v>
      </c>
      <c r="H6" s="39">
        <v>7000</v>
      </c>
    </row>
    <row r="7" spans="3:9" ht="60.75" customHeight="1" thickBot="1" x14ac:dyDescent="0.3">
      <c r="C7" s="25"/>
      <c r="D7" s="13" t="s">
        <v>17</v>
      </c>
      <c r="E7" s="27" t="s">
        <v>5</v>
      </c>
      <c r="F7" s="16"/>
      <c r="G7" s="17">
        <f>E7*F7</f>
        <v>0</v>
      </c>
      <c r="H7" s="41"/>
    </row>
    <row r="8" spans="3:9" ht="60.75" customHeight="1" thickBot="1" x14ac:dyDescent="0.3">
      <c r="C8" s="25"/>
      <c r="D8" s="13" t="s">
        <v>18</v>
      </c>
      <c r="E8" s="27" t="s">
        <v>5</v>
      </c>
      <c r="F8" s="16"/>
      <c r="G8" s="17">
        <f t="shared" ref="G8:G9" si="0">E8*F8</f>
        <v>0</v>
      </c>
      <c r="H8" s="41"/>
    </row>
    <row r="9" spans="3:9" ht="60.75" customHeight="1" thickBot="1" x14ac:dyDescent="0.3">
      <c r="C9" s="25"/>
      <c r="D9" s="13" t="s">
        <v>19</v>
      </c>
      <c r="E9" s="27" t="s">
        <v>20</v>
      </c>
      <c r="F9" s="16"/>
      <c r="G9" s="17">
        <f t="shared" si="0"/>
        <v>0</v>
      </c>
      <c r="H9" s="41"/>
    </row>
    <row r="10" spans="3:9" ht="61.5" customHeight="1" thickBot="1" x14ac:dyDescent="0.3">
      <c r="C10" s="25"/>
      <c r="D10" s="13" t="s">
        <v>21</v>
      </c>
      <c r="E10" s="22" t="s">
        <v>20</v>
      </c>
      <c r="F10" s="16"/>
      <c r="G10" s="17">
        <f>E10*F10</f>
        <v>0</v>
      </c>
      <c r="H10" s="34"/>
    </row>
    <row r="11" spans="3:9" ht="63" customHeight="1" thickBot="1" x14ac:dyDescent="0.3">
      <c r="C11" s="26"/>
      <c r="D11" s="44"/>
      <c r="E11" s="44"/>
      <c r="F11" s="45"/>
      <c r="G11" s="20">
        <f>IF((SUM(G6:G10))&lt;=H6,(SUM(G6:G10)),"ERRORE l'importo offerto supera la base d'asta A")</f>
        <v>0</v>
      </c>
      <c r="H11" s="38"/>
    </row>
    <row r="12" spans="3:9" ht="61.5" customHeight="1" thickBot="1" x14ac:dyDescent="0.3">
      <c r="C12" s="29"/>
      <c r="D12" s="28" t="s">
        <v>2</v>
      </c>
      <c r="E12" s="21" t="s">
        <v>10</v>
      </c>
      <c r="F12" s="14" t="s">
        <v>13</v>
      </c>
      <c r="G12" s="15" t="s">
        <v>4</v>
      </c>
      <c r="H12" s="37" t="s">
        <v>9</v>
      </c>
    </row>
    <row r="13" spans="3:9" ht="61.5" customHeight="1" x14ac:dyDescent="0.25">
      <c r="C13" s="24" t="s">
        <v>7</v>
      </c>
      <c r="D13" s="13" t="s">
        <v>22</v>
      </c>
      <c r="E13" s="13" t="s">
        <v>23</v>
      </c>
      <c r="F13" s="16"/>
      <c r="G13" s="35">
        <f>E13*F13</f>
        <v>0</v>
      </c>
      <c r="H13" s="39">
        <v>17500</v>
      </c>
    </row>
    <row r="14" spans="3:9" ht="61.5" customHeight="1" x14ac:dyDescent="0.25">
      <c r="C14" s="25"/>
      <c r="D14" s="13" t="s">
        <v>24</v>
      </c>
      <c r="E14" s="13" t="s">
        <v>23</v>
      </c>
      <c r="F14" s="16"/>
      <c r="G14" s="35">
        <f t="shared" ref="G14:G23" si="1">E14*F14</f>
        <v>0</v>
      </c>
      <c r="H14" s="41"/>
    </row>
    <row r="15" spans="3:9" ht="61.5" customHeight="1" x14ac:dyDescent="0.25">
      <c r="C15" s="25"/>
      <c r="D15" s="13" t="s">
        <v>25</v>
      </c>
      <c r="E15" s="13" t="s">
        <v>23</v>
      </c>
      <c r="F15" s="16"/>
      <c r="G15" s="35">
        <f t="shared" si="1"/>
        <v>0</v>
      </c>
      <c r="H15" s="41"/>
    </row>
    <row r="16" spans="3:9" ht="61.5" customHeight="1" x14ac:dyDescent="0.25">
      <c r="C16" s="25"/>
      <c r="D16" s="13" t="s">
        <v>26</v>
      </c>
      <c r="E16" s="13" t="s">
        <v>23</v>
      </c>
      <c r="F16" s="16"/>
      <c r="G16" s="35">
        <f t="shared" si="1"/>
        <v>0</v>
      </c>
      <c r="H16" s="41"/>
    </row>
    <row r="17" spans="3:11" ht="61.5" customHeight="1" x14ac:dyDescent="0.25">
      <c r="C17" s="25"/>
      <c r="D17" s="13" t="s">
        <v>27</v>
      </c>
      <c r="E17" s="13" t="s">
        <v>39</v>
      </c>
      <c r="F17" s="16"/>
      <c r="G17" s="35">
        <f t="shared" si="1"/>
        <v>0</v>
      </c>
      <c r="H17" s="41"/>
    </row>
    <row r="18" spans="3:11" ht="61.5" customHeight="1" x14ac:dyDescent="0.25">
      <c r="C18" s="25"/>
      <c r="D18" s="13" t="s">
        <v>28</v>
      </c>
      <c r="E18" s="13" t="s">
        <v>23</v>
      </c>
      <c r="F18" s="16"/>
      <c r="G18" s="35">
        <f t="shared" si="1"/>
        <v>0</v>
      </c>
      <c r="H18" s="41"/>
    </row>
    <row r="19" spans="3:11" ht="73.5" customHeight="1" x14ac:dyDescent="0.25">
      <c r="C19" s="25"/>
      <c r="D19" s="13" t="s">
        <v>29</v>
      </c>
      <c r="E19" s="13" t="s">
        <v>30</v>
      </c>
      <c r="F19" s="16"/>
      <c r="G19" s="35">
        <f t="shared" si="1"/>
        <v>0</v>
      </c>
      <c r="H19" s="41"/>
    </row>
    <row r="20" spans="3:11" ht="61.5" customHeight="1" x14ac:dyDescent="0.25">
      <c r="C20" s="25"/>
      <c r="D20" s="13" t="s">
        <v>31</v>
      </c>
      <c r="E20" s="13" t="s">
        <v>30</v>
      </c>
      <c r="F20" s="16"/>
      <c r="G20" s="35">
        <f t="shared" si="1"/>
        <v>0</v>
      </c>
      <c r="H20" s="41"/>
    </row>
    <row r="21" spans="3:11" ht="61.5" customHeight="1" x14ac:dyDescent="0.25">
      <c r="C21" s="25"/>
      <c r="D21" s="13" t="s">
        <v>32</v>
      </c>
      <c r="E21" s="13" t="s">
        <v>30</v>
      </c>
      <c r="F21" s="16"/>
      <c r="G21" s="35">
        <f t="shared" si="1"/>
        <v>0</v>
      </c>
      <c r="H21" s="41"/>
    </row>
    <row r="22" spans="3:11" ht="61.5" customHeight="1" x14ac:dyDescent="0.25">
      <c r="C22" s="25"/>
      <c r="D22" s="13" t="s">
        <v>33</v>
      </c>
      <c r="E22" s="13" t="s">
        <v>37</v>
      </c>
      <c r="F22" s="16"/>
      <c r="G22" s="35">
        <f t="shared" si="1"/>
        <v>0</v>
      </c>
      <c r="H22" s="41"/>
    </row>
    <row r="23" spans="3:11" ht="61.5" customHeight="1" x14ac:dyDescent="0.25">
      <c r="C23" s="25"/>
      <c r="D23" s="13" t="s">
        <v>34</v>
      </c>
      <c r="E23" s="13" t="s">
        <v>35</v>
      </c>
      <c r="F23" s="16"/>
      <c r="G23" s="35">
        <f t="shared" si="1"/>
        <v>0</v>
      </c>
      <c r="H23" s="41"/>
    </row>
    <row r="24" spans="3:11" ht="61.5" customHeight="1" x14ac:dyDescent="0.25">
      <c r="C24" s="25"/>
      <c r="D24" s="13" t="s">
        <v>36</v>
      </c>
      <c r="E24" s="13" t="s">
        <v>37</v>
      </c>
      <c r="F24" s="16"/>
      <c r="G24" s="35">
        <f>E24*F24</f>
        <v>0</v>
      </c>
      <c r="H24" s="34"/>
    </row>
    <row r="25" spans="3:11" ht="61.5" customHeight="1" thickBot="1" x14ac:dyDescent="0.3">
      <c r="C25" s="25"/>
      <c r="D25" s="13" t="s">
        <v>38</v>
      </c>
      <c r="E25" s="18" t="s">
        <v>30</v>
      </c>
      <c r="F25" s="19"/>
      <c r="G25" s="35">
        <f>E25*F25</f>
        <v>0</v>
      </c>
      <c r="H25" s="34"/>
    </row>
    <row r="26" spans="3:11" ht="74.25" customHeight="1" thickBot="1" x14ac:dyDescent="0.3">
      <c r="C26" s="25"/>
      <c r="D26" s="46"/>
      <c r="E26" s="46"/>
      <c r="F26" s="47"/>
      <c r="G26" s="36">
        <f>IF((SUM(G13:G25))&lt;=H13,(SUM(G13:G25)),"ERRORE l'importo offerto supera la base d'asta B")</f>
        <v>0</v>
      </c>
      <c r="H26" s="38"/>
    </row>
    <row r="27" spans="3:11" ht="69" customHeight="1" thickBot="1" x14ac:dyDescent="0.3">
      <c r="C27" s="30"/>
      <c r="D27" s="31" t="s">
        <v>14</v>
      </c>
      <c r="E27" s="31"/>
      <c r="F27" s="32"/>
      <c r="G27" s="33">
        <f>IF(AND(ISNUMBER(G11),ISNUMBER(G26)),(G11+G26),"ERRORE almeno uno degli importi offerti supera la relativa base d'asta")</f>
        <v>0</v>
      </c>
    </row>
    <row r="28" spans="3:11" ht="12.75" customHeight="1" thickBot="1" x14ac:dyDescent="0.3">
      <c r="F28" s="1"/>
      <c r="G28" s="4"/>
      <c r="I28" s="2"/>
      <c r="J28" s="2"/>
      <c r="K28" s="2"/>
    </row>
    <row r="29" spans="3:11" s="2" customFormat="1" ht="41.25" customHeight="1" thickBot="1" x14ac:dyDescent="0.3">
      <c r="D29" s="11" t="s">
        <v>11</v>
      </c>
      <c r="E29" s="12" t="s">
        <v>1</v>
      </c>
      <c r="F29" s="48">
        <v>24500</v>
      </c>
      <c r="G29" s="49"/>
    </row>
    <row r="30" spans="3:11" s="2" customFormat="1" ht="15" customHeight="1" thickBot="1" x14ac:dyDescent="0.3">
      <c r="D30" s="3"/>
      <c r="E30" s="3"/>
      <c r="F30" s="6"/>
    </row>
    <row r="31" spans="3:11" s="2" customFormat="1" ht="66" customHeight="1" thickBot="1" x14ac:dyDescent="0.3">
      <c r="D31" s="11" t="s">
        <v>15</v>
      </c>
      <c r="E31" s="12" t="s">
        <v>1</v>
      </c>
      <c r="F31" s="50" t="str">
        <f>IF(G27&gt;F29,"ATTENZIONE: L'offerta complessiva è superiore alla Base d'asta","OK")</f>
        <v>OK</v>
      </c>
      <c r="G31" s="51"/>
      <c r="I31"/>
      <c r="J31"/>
      <c r="K31"/>
    </row>
    <row r="32" spans="3:11" s="2" customFormat="1" ht="15" customHeight="1" thickBot="1" x14ac:dyDescent="0.3">
      <c r="D32" s="5"/>
      <c r="E32" s="5"/>
      <c r="F32" s="9"/>
      <c r="I32" s="10"/>
      <c r="J32" s="10"/>
      <c r="K32" s="10"/>
    </row>
    <row r="33" spans="4:7" ht="31.5" customHeight="1" thickBot="1" x14ac:dyDescent="0.3">
      <c r="D33" s="11" t="s">
        <v>12</v>
      </c>
      <c r="E33" s="12" t="s">
        <v>1</v>
      </c>
      <c r="F33" s="42">
        <f>IF((G27&lt;=F29),G27,"ERRORE")</f>
        <v>0</v>
      </c>
      <c r="G33" s="43"/>
    </row>
  </sheetData>
  <sheetProtection password="CE28" sheet="1" objects="1" scenarios="1"/>
  <mergeCells count="5">
    <mergeCell ref="F33:G33"/>
    <mergeCell ref="D11:F11"/>
    <mergeCell ref="D26:F26"/>
    <mergeCell ref="F29:G29"/>
    <mergeCell ref="F31:G31"/>
  </mergeCells>
  <conditionalFormatting sqref="F33">
    <cfRule type="cellIs" dxfId="8" priority="10" operator="equal">
      <formula>$F$29</formula>
    </cfRule>
    <cfRule type="cellIs" dxfId="7" priority="11" operator="lessThan">
      <formula>$F$29</formula>
    </cfRule>
    <cfRule type="cellIs" dxfId="6" priority="13" operator="greaterThan">
      <formula>$F$29</formula>
    </cfRule>
  </conditionalFormatting>
  <conditionalFormatting sqref="G26">
    <cfRule type="cellIs" dxfId="5" priority="1" operator="greaterThan">
      <formula>$H$13</formula>
    </cfRule>
    <cfRule type="cellIs" dxfId="4" priority="3" operator="greaterThan">
      <formula>$H$13</formula>
    </cfRule>
    <cfRule type="cellIs" dxfId="3" priority="4" operator="greaterThanOrEqual">
      <formula>$H$13</formula>
    </cfRule>
  </conditionalFormatting>
  <conditionalFormatting sqref="G11">
    <cfRule type="cellIs" dxfId="2" priority="15" operator="greaterThan">
      <formula>$G$11</formula>
    </cfRule>
  </conditionalFormatting>
  <conditionalFormatting sqref="F33:G33">
    <cfRule type="cellIs" dxfId="1" priority="5" operator="greaterThan">
      <formula>$F$29</formula>
    </cfRule>
    <cfRule type="cellIs" dxfId="0" priority="6" operator="lessThanOrEqual">
      <formula>$F$29</formula>
    </cfRule>
  </conditionalFormatting>
  <dataValidations count="1">
    <dataValidation type="custom" operator="equal" allowBlank="1" showInputMessage="1" showErrorMessage="1" error="Non è possibile inserire più di due cifre decimali" sqref="F13:F25 F6:F10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2017-11-06T15:36:59Z</dcterms:modified>
</cp:coreProperties>
</file>