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-315" yWindow="5085" windowWidth="19440" windowHeight="1143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1" l="1"/>
  <c r="G12" i="1"/>
  <c r="I6" i="1" l="1"/>
  <c r="I8" i="1" l="1"/>
  <c r="G14" i="1" s="1"/>
</calcChain>
</file>

<file path=xl/sharedStrings.xml><?xml version="1.0" encoding="utf-8"?>
<sst xmlns="http://schemas.openxmlformats.org/spreadsheetml/2006/main" count="19" uniqueCount="18">
  <si>
    <t>Celle da compilare</t>
  </si>
  <si>
    <t xml:space="preserve">Prezzo totale offerto al netto dell'IVA </t>
  </si>
  <si>
    <t>Sistema di Verifica in caso di offerta superiore alla base d'asta</t>
  </si>
  <si>
    <t>Canone mensile per i servizi di cui al par. 2.1 del Capitolato Tecnico</t>
  </si>
  <si>
    <t>Unità di misura</t>
  </si>
  <si>
    <t>€</t>
  </si>
  <si>
    <t>Totale (€)</t>
  </si>
  <si>
    <t>% di sconto</t>
  </si>
  <si>
    <t>Richiesta di Offerta nel Mercato Elettronico della Pubblica Amministrazione per servizio di manutenzione impianti elevatori</t>
  </si>
  <si>
    <t>Quantità</t>
  </si>
  <si>
    <t>Sconto offerto sui prezzi relativi al "Prezzario DEI – Impianti Tecnologici" per la remunerazione delle attività "extracanone" di cui al par. 2.2 del Capitolato Tecnico*</t>
  </si>
  <si>
    <t xml:space="preserve">** Il Prezzo Totale Offerto verrà calcolato ai soli fini dell'aggiudicazione. </t>
  </si>
  <si>
    <t>* L'importo massimo previsto per le attività "extracanone" di cui al par. 2.2 del Capitolato Tecnico è pari a 2.500,00 €</t>
  </si>
  <si>
    <t>Prezzo Totale Offerto al netto dell'IVA**</t>
  </si>
  <si>
    <t>Valore Offerto</t>
  </si>
  <si>
    <t>u.m.</t>
  </si>
  <si>
    <t>mesi</t>
  </si>
  <si>
    <t>Prezzo totale a base d'asta per il canone complessivo al netto degli oneri per la sicurezza non soggetti a ribasso (DUVRI) e dell'IVA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</si>
</sst>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0" borderId="1" xfId="5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</xf>
    <xf numFmtId="164" fontId="3" fillId="4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right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3" fillId="0" borderId="0" xfId="0" applyFont="1" applyProtection="1"/>
    <xf numFmtId="0" fontId="7" fillId="0" borderId="0" xfId="0" applyFont="1" applyProtection="1"/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center" vertical="center" wrapText="1"/>
    </xf>
    <xf numFmtId="49" fontId="8" fillId="4" borderId="8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0" fontId="8" fillId="4" borderId="10" xfId="0" applyNumberFormat="1" applyFont="1" applyFill="1" applyBorder="1" applyAlignment="1" applyProtection="1">
      <alignment horizontal="center" vertical="center" wrapText="1"/>
    </xf>
    <xf numFmtId="49" fontId="8" fillId="4" borderId="9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Protection="1"/>
    <xf numFmtId="0" fontId="6" fillId="0" borderId="0" xfId="0" applyFont="1" applyBorder="1" applyProtection="1"/>
    <xf numFmtId="0" fontId="4" fillId="0" borderId="0" xfId="0" applyFont="1" applyProtection="1"/>
    <xf numFmtId="2" fontId="9" fillId="0" borderId="0" xfId="0" applyNumberFormat="1" applyFont="1" applyProtection="1"/>
    <xf numFmtId="2" fontId="6" fillId="0" borderId="0" xfId="0" applyNumberFormat="1" applyFont="1" applyProtection="1"/>
    <xf numFmtId="164" fontId="5" fillId="0" borderId="2" xfId="1" applyNumberFormat="1" applyFont="1" applyFill="1" applyBorder="1" applyAlignment="1" applyProtection="1">
      <alignment horizontal="center" vertical="center"/>
    </xf>
    <xf numFmtId="164" fontId="5" fillId="0" borderId="5" xfId="1" applyNumberFormat="1" applyFont="1" applyFill="1" applyBorder="1" applyAlignment="1" applyProtection="1">
      <alignment horizontal="center" vertical="center"/>
    </xf>
    <xf numFmtId="164" fontId="5" fillId="0" borderId="4" xfId="1" applyNumberFormat="1" applyFont="1" applyFill="1" applyBorder="1" applyAlignment="1" applyProtection="1">
      <alignment horizontal="center" vertical="center"/>
    </xf>
    <xf numFmtId="164" fontId="5" fillId="3" borderId="2" xfId="4" applyNumberFormat="1" applyFont="1" applyFill="1" applyBorder="1" applyAlignment="1" applyProtection="1">
      <alignment horizontal="center" vertical="center" wrapText="1"/>
    </xf>
    <xf numFmtId="164" fontId="5" fillId="3" borderId="5" xfId="4" applyNumberFormat="1" applyFont="1" applyFill="1" applyBorder="1" applyAlignment="1" applyProtection="1">
      <alignment horizontal="center" vertical="center" wrapText="1"/>
    </xf>
    <xf numFmtId="164" fontId="5" fillId="3" borderId="4" xfId="4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49" fontId="8" fillId="4" borderId="2" xfId="0" applyNumberFormat="1" applyFont="1" applyFill="1" applyBorder="1" applyAlignment="1" applyProtection="1">
      <alignment horizontal="center" vertical="center" wrapText="1"/>
    </xf>
    <xf numFmtId="49" fontId="8" fillId="4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</cellXfs>
  <cellStyles count="6">
    <cellStyle name="Normale" xfId="0" builtinId="0"/>
    <cellStyle name="Normale 2" xfId="2"/>
    <cellStyle name="Normale 3" xfId="1"/>
    <cellStyle name="Percentuale" xfId="5" builtinId="5"/>
    <cellStyle name="Percentuale 2" xfId="3"/>
    <cellStyle name="Valuta" xfId="4" builtinId="4"/>
  </cellStyles>
  <dxfs count="3"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8"/>
  <sheetViews>
    <sheetView tabSelected="1" zoomScale="90" zoomScaleNormal="90" workbookViewId="0">
      <selection activeCell="K8" sqref="K8"/>
    </sheetView>
  </sheetViews>
  <sheetFormatPr defaultColWidth="8.85546875" defaultRowHeight="15.75" x14ac:dyDescent="0.25"/>
  <cols>
    <col min="1" max="1" width="2.28515625" style="11" customWidth="1"/>
    <col min="2" max="2" width="1.7109375" style="11" customWidth="1"/>
    <col min="3" max="3" width="18" style="11" customWidth="1"/>
    <col min="4" max="4" width="41.7109375" style="11" customWidth="1"/>
    <col min="5" max="6" width="13" style="11" customWidth="1"/>
    <col min="7" max="7" width="23.42578125" style="11" customWidth="1"/>
    <col min="8" max="8" width="14.140625" style="11" bestFit="1" customWidth="1"/>
    <col min="9" max="9" width="23" style="11" customWidth="1"/>
    <col min="10" max="10" width="8.85546875" style="11"/>
    <col min="11" max="12" width="9.5703125" style="11" bestFit="1" customWidth="1"/>
    <col min="13" max="16384" width="8.85546875" style="11"/>
  </cols>
  <sheetData>
    <row r="2" spans="3:12" x14ac:dyDescent="0.25">
      <c r="C2" s="1" t="s">
        <v>8</v>
      </c>
      <c r="D2" s="1"/>
      <c r="J2" s="12"/>
    </row>
    <row r="3" spans="3:12" ht="18" customHeight="1" thickBot="1" x14ac:dyDescent="0.3">
      <c r="J3" s="13"/>
    </row>
    <row r="4" spans="3:12" ht="16.5" thickBot="1" x14ac:dyDescent="0.3">
      <c r="G4" s="14" t="s">
        <v>0</v>
      </c>
      <c r="H4" s="15"/>
      <c r="J4" s="13"/>
    </row>
    <row r="5" spans="3:12" ht="60.75" customHeight="1" thickBot="1" x14ac:dyDescent="0.3">
      <c r="C5" s="39"/>
      <c r="D5" s="40"/>
      <c r="E5" s="16" t="s">
        <v>9</v>
      </c>
      <c r="F5" s="17" t="s">
        <v>15</v>
      </c>
      <c r="G5" s="18" t="s">
        <v>14</v>
      </c>
      <c r="H5" s="3" t="s">
        <v>4</v>
      </c>
      <c r="I5" s="3" t="s">
        <v>6</v>
      </c>
    </row>
    <row r="6" spans="3:12" ht="61.5" customHeight="1" thickBot="1" x14ac:dyDescent="0.3">
      <c r="C6" s="41" t="s">
        <v>3</v>
      </c>
      <c r="D6" s="42"/>
      <c r="E6" s="19">
        <v>36</v>
      </c>
      <c r="F6" s="20" t="s">
        <v>16</v>
      </c>
      <c r="G6" s="4"/>
      <c r="H6" s="21" t="s">
        <v>5</v>
      </c>
      <c r="I6" s="6">
        <f>IF((E6*G6)&lt;=G10,(E6*G6),"ERRORE l'importo offerto supera la base d'asta")</f>
        <v>0</v>
      </c>
    </row>
    <row r="7" spans="3:12" ht="61.5" customHeight="1" thickBot="1" x14ac:dyDescent="0.3">
      <c r="C7" s="41" t="s">
        <v>10</v>
      </c>
      <c r="D7" s="42"/>
      <c r="E7" s="22">
        <v>2500</v>
      </c>
      <c r="F7" s="23" t="s">
        <v>5</v>
      </c>
      <c r="G7" s="5"/>
      <c r="H7" s="6" t="s">
        <v>7</v>
      </c>
      <c r="I7" s="21">
        <f>E7*(100-G7)/100</f>
        <v>2500</v>
      </c>
      <c r="K7" s="28"/>
      <c r="L7" s="29"/>
    </row>
    <row r="8" spans="3:12" ht="74.25" customHeight="1" thickBot="1" x14ac:dyDescent="0.3">
      <c r="C8" s="43" t="s">
        <v>13</v>
      </c>
      <c r="D8" s="44"/>
      <c r="E8" s="44"/>
      <c r="F8" s="44"/>
      <c r="G8" s="44"/>
      <c r="H8" s="45"/>
      <c r="I8" s="7">
        <f>IF((E6*G6)&lt;=G10,(I6+I7),"ERRORE l'importo offerto supera la base d'asta")</f>
        <v>2500</v>
      </c>
    </row>
    <row r="9" spans="3:12" ht="12.75" customHeight="1" thickBot="1" x14ac:dyDescent="0.3">
      <c r="G9" s="12"/>
      <c r="H9" s="12"/>
      <c r="I9" s="24"/>
      <c r="J9" s="25"/>
      <c r="K9" s="25"/>
      <c r="L9" s="25"/>
    </row>
    <row r="10" spans="3:12" s="25" customFormat="1" ht="41.25" customHeight="1" thickBot="1" x14ac:dyDescent="0.3">
      <c r="C10" s="46" t="s">
        <v>17</v>
      </c>
      <c r="D10" s="47"/>
      <c r="E10" s="48"/>
      <c r="G10" s="30">
        <v>16331</v>
      </c>
      <c r="H10" s="31"/>
      <c r="I10" s="32"/>
    </row>
    <row r="11" spans="3:12" s="25" customFormat="1" ht="15" customHeight="1" thickBot="1" x14ac:dyDescent="0.3">
      <c r="D11" s="8"/>
      <c r="G11" s="9"/>
      <c r="H11" s="9"/>
    </row>
    <row r="12" spans="3:12" s="25" customFormat="1" ht="53.25" customHeight="1" thickBot="1" x14ac:dyDescent="0.3">
      <c r="C12" s="46" t="s">
        <v>2</v>
      </c>
      <c r="D12" s="47"/>
      <c r="E12" s="48"/>
      <c r="G12" s="33" t="str">
        <f>IF((E6*G6)&lt;=G10,"OK","ATTENZIONE: L'offerta complessiva è superiore alla Base d'asta")</f>
        <v>OK</v>
      </c>
      <c r="H12" s="34"/>
      <c r="I12" s="35"/>
    </row>
    <row r="13" spans="3:12" s="25" customFormat="1" ht="15" customHeight="1" thickBot="1" x14ac:dyDescent="0.3">
      <c r="D13" s="2"/>
      <c r="G13" s="10"/>
      <c r="H13" s="10"/>
      <c r="J13" s="26"/>
      <c r="K13" s="26"/>
      <c r="L13" s="26"/>
    </row>
    <row r="14" spans="3:12" ht="31.5" customHeight="1" thickBot="1" x14ac:dyDescent="0.3">
      <c r="C14" s="49" t="s">
        <v>1</v>
      </c>
      <c r="D14" s="50"/>
      <c r="E14" s="51"/>
      <c r="G14" s="36">
        <f>IF(((E6*G6)&lt;=G10),I8,"ERRORE")</f>
        <v>2500</v>
      </c>
      <c r="H14" s="37"/>
      <c r="I14" s="38"/>
    </row>
    <row r="17" spans="3:3" ht="18.75" x14ac:dyDescent="0.3">
      <c r="C17" s="27" t="s">
        <v>12</v>
      </c>
    </row>
    <row r="18" spans="3:3" ht="18.75" x14ac:dyDescent="0.3">
      <c r="C18" s="27" t="s">
        <v>11</v>
      </c>
    </row>
  </sheetData>
  <sheetProtection password="DBAF" sheet="1" objects="1" scenarios="1"/>
  <mergeCells count="10">
    <mergeCell ref="G10:I10"/>
    <mergeCell ref="G12:I12"/>
    <mergeCell ref="G14:I14"/>
    <mergeCell ref="C5:D5"/>
    <mergeCell ref="C6:D6"/>
    <mergeCell ref="C7:D7"/>
    <mergeCell ref="C8:H8"/>
    <mergeCell ref="C10:E10"/>
    <mergeCell ref="C12:E12"/>
    <mergeCell ref="C14:E14"/>
  </mergeCells>
  <conditionalFormatting sqref="G14:I14">
    <cfRule type="cellIs" dxfId="2" priority="2" operator="greaterThan">
      <formula>$G$10+2500</formula>
    </cfRule>
    <cfRule type="cellIs" dxfId="1" priority="3" operator="lessThanOrEqual">
      <formula>$G$10+2500</formula>
    </cfRule>
  </conditionalFormatting>
  <conditionalFormatting sqref="I6">
    <cfRule type="cellIs" dxfId="0" priority="1" operator="greaterThan">
      <formula>"&gt;$G$10"</formula>
    </cfRule>
  </conditionalFormatting>
  <dataValidations count="3">
    <dataValidation type="custom" operator="equal" allowBlank="1" showInputMessage="1" showErrorMessage="1" error="Non è possibile inserire più di due cifre decimali" sqref="G6:G7">
      <formula1>(LEN(G6)-LEN(INT(G6)))&lt;=3</formula1>
    </dataValidation>
    <dataValidation operator="equal" allowBlank="1" showInputMessage="1" showErrorMessage="1" error="Non è possibile inserire più di due cifre decimali" sqref="H6:H7"/>
    <dataValidation operator="greaterThan" allowBlank="1" showInputMessage="1" showErrorMessage="1" error="ERRORE" sqref="I7"/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2018-03-16T17:28:46Z</dcterms:modified>
</cp:coreProperties>
</file>