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autoCompressPictures="0" defaultThemeVersion="124226"/>
  <bookViews>
    <workbookView xWindow="0" yWindow="-315" windowWidth="19440" windowHeight="11760"/>
  </bookViews>
  <sheets>
    <sheet name="Foglio1" sheetId="1" r:id="rId1"/>
    <sheet name="Foglio2" sheetId="2" r:id="rId2"/>
    <sheet name="Foglio3" sheetId="3" r:id="rId3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17" i="1" l="1"/>
  <c r="G16" i="1"/>
  <c r="G15" i="1"/>
  <c r="G13" i="1"/>
  <c r="G14" i="1"/>
  <c r="G12" i="1"/>
  <c r="G6" i="1" l="1"/>
  <c r="G7" i="1"/>
  <c r="G8" i="1"/>
  <c r="G9" i="1"/>
  <c r="G10" i="1"/>
  <c r="G11" i="1"/>
  <c r="G18" i="1"/>
  <c r="G19" i="1" l="1"/>
  <c r="F23" i="1" s="1"/>
  <c r="F25" i="1" l="1"/>
</calcChain>
</file>

<file path=xl/sharedStrings.xml><?xml version="1.0" encoding="utf-8"?>
<sst xmlns="http://schemas.openxmlformats.org/spreadsheetml/2006/main" count="40" uniqueCount="29">
  <si>
    <t>Celle da compilare</t>
  </si>
  <si>
    <t>Descrizione</t>
  </si>
  <si>
    <t>Canone totale (€)</t>
  </si>
  <si>
    <t>Quantià</t>
  </si>
  <si>
    <t>Prezzo Totale Offerto al netto dell'IVA €</t>
  </si>
  <si>
    <t xml:space="preserve">Prezzo totale offerto al netto dell'IVA </t>
  </si>
  <si>
    <t>Prezzo totale a base d'asta al netto dell'IVA</t>
  </si>
  <si>
    <t>1</t>
  </si>
  <si>
    <t>Importo unitario (€)</t>
  </si>
  <si>
    <t>Sistema di Verifica in caso di offerta superiore alla base d'asta</t>
  </si>
  <si>
    <t>Riferimento capitolato</t>
  </si>
  <si>
    <t>A. Fornitura in opera di un sistema di video - monitoraggio detto “Videowall” (Punto A del capitolato tecnico)</t>
  </si>
  <si>
    <t>Software per la gestione dei segnali video</t>
  </si>
  <si>
    <t>Monitor 55”LCD con cornice di contenimento ultra sottile</t>
  </si>
  <si>
    <t>8</t>
  </si>
  <si>
    <t>Struttura modulare attrezzata per istallazione dei monitor in configurazione di 4 colonne X 2 righe</t>
  </si>
  <si>
    <t>Sistema di controllo grafico per la gestione delle periferiche di visualizzazione</t>
  </si>
  <si>
    <t>Workstation per il controllo dei dispositivi di visualizzazione e per garantire la gestione personalizzata dell’utente</t>
  </si>
  <si>
    <t>Rack 19” dedicato agli apparati del nuovo sistema in area tecnica dedicata</t>
  </si>
  <si>
    <t>Attività di smontaggio e smaltimento del vecchio sistema di video – monitoraggio</t>
  </si>
  <si>
    <t>Fornitura in opera di un apparato di visualizzazione (Punto B del Capitolato tecnico )</t>
  </si>
  <si>
    <t>Workstation Dell T3620 per utilizzo come backup per server/workstation SeMSy III, oppure SeMSy III VarioDecoder</t>
  </si>
  <si>
    <t>Recorder serie SMAVIA modello IPS2400 equipaggiato con 24 canali, Raid 6, e storage da 16 TB lordi (8x2TB)</t>
  </si>
  <si>
    <t>Encoder da 16 ingressi per la conversione di telecamere analogiche</t>
  </si>
  <si>
    <t>Alimentatore per server di registrazione SMAVIA IPS2400</t>
  </si>
  <si>
    <t>Hard disk da 2 TB</t>
  </si>
  <si>
    <t>Hard disk da 4 TB</t>
  </si>
  <si>
    <t>Fornitura di apparati pre-configurati da utilizzare come backup per il sistema di video sorveglianza (Punto C del Capitolato tecnico)</t>
  </si>
  <si>
    <t xml:space="preserve">RDO MEPA  n. 
1702931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</si>
</sst>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70C0"/>
        <bgColor indexed="64"/>
      </patternFill>
    </fill>
  </fills>
  <borders count="3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64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1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164" fontId="16" fillId="0" borderId="6" xfId="0" applyNumberFormat="1" applyFont="1" applyBorder="1" applyAlignment="1" applyProtection="1">
      <alignment horizontal="center" vertical="center" wrapText="1"/>
    </xf>
    <xf numFmtId="49" fontId="14" fillId="4" borderId="7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 applyProtection="1"/>
    <xf numFmtId="164" fontId="2" fillId="4" borderId="8" xfId="0" applyNumberFormat="1" applyFont="1" applyFill="1" applyBorder="1" applyAlignment="1" applyProtection="1">
      <alignment horizontal="center" vertical="center" wrapText="1"/>
    </xf>
    <xf numFmtId="49" fontId="14" fillId="4" borderId="9" xfId="0" applyNumberFormat="1" applyFont="1" applyFill="1" applyBorder="1" applyAlignment="1">
      <alignment horizontal="center" vertical="center" wrapText="1"/>
    </xf>
    <xf numFmtId="49" fontId="14" fillId="4" borderId="10" xfId="0" applyNumberFormat="1" applyFont="1" applyFill="1" applyBorder="1" applyAlignment="1">
      <alignment horizontal="center" vertical="center" wrapText="1"/>
    </xf>
    <xf numFmtId="0" fontId="12" fillId="0" borderId="8" xfId="0" applyFont="1" applyBorder="1" applyAlignment="1">
      <alignment vertical="center"/>
    </xf>
    <xf numFmtId="164" fontId="16" fillId="0" borderId="11" xfId="0" applyNumberFormat="1" applyFont="1" applyBorder="1" applyAlignment="1" applyProtection="1">
      <alignment horizontal="center" vertical="center" wrapText="1"/>
      <protection locked="0"/>
    </xf>
    <xf numFmtId="164" fontId="16" fillId="0" borderId="13" xfId="0" applyNumberFormat="1" applyFont="1" applyBorder="1" applyAlignment="1" applyProtection="1">
      <alignment horizontal="center" vertical="center" wrapText="1"/>
      <protection locked="0"/>
    </xf>
    <xf numFmtId="164" fontId="16" fillId="0" borderId="14" xfId="0" applyNumberFormat="1" applyFont="1" applyBorder="1" applyAlignment="1" applyProtection="1">
      <alignment horizontal="center" vertical="center" wrapText="1"/>
    </xf>
    <xf numFmtId="164" fontId="16" fillId="0" borderId="17" xfId="0" applyNumberFormat="1" applyFont="1" applyBorder="1" applyAlignment="1" applyProtection="1">
      <alignment horizontal="center" vertical="center" wrapText="1"/>
      <protection locked="0"/>
    </xf>
    <xf numFmtId="164" fontId="16" fillId="0" borderId="18" xfId="0" applyNumberFormat="1" applyFont="1" applyBorder="1" applyAlignment="1" applyProtection="1">
      <alignment horizontal="center" vertical="center" wrapText="1"/>
    </xf>
    <xf numFmtId="0" fontId="15" fillId="2" borderId="19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15" fillId="2" borderId="12" xfId="0" applyFont="1" applyFill="1" applyBorder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 applyProtection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164" fontId="16" fillId="0" borderId="21" xfId="0" applyNumberFormat="1" applyFont="1" applyBorder="1" applyAlignment="1" applyProtection="1">
      <alignment horizontal="center" vertical="center" wrapText="1"/>
      <protection locked="0"/>
    </xf>
    <xf numFmtId="0" fontId="17" fillId="0" borderId="20" xfId="0" applyFont="1" applyBorder="1" applyAlignment="1">
      <alignment horizontal="center" vertical="center" wrapText="1"/>
    </xf>
    <xf numFmtId="164" fontId="16" fillId="0" borderId="23" xfId="0" applyNumberFormat="1" applyFont="1" applyBorder="1" applyAlignment="1" applyProtection="1">
      <alignment horizontal="center" vertical="center" wrapText="1"/>
    </xf>
    <xf numFmtId="0" fontId="12" fillId="0" borderId="16" xfId="0" applyFont="1" applyBorder="1" applyAlignment="1">
      <alignment vertical="center"/>
    </xf>
    <xf numFmtId="0" fontId="12" fillId="0" borderId="24" xfId="0" applyFont="1" applyBorder="1" applyAlignment="1">
      <alignment vertical="center"/>
    </xf>
    <xf numFmtId="0" fontId="17" fillId="0" borderId="11" xfId="0" applyFont="1" applyBorder="1" applyAlignment="1">
      <alignment horizontal="center" vertical="center" wrapText="1"/>
    </xf>
    <xf numFmtId="49" fontId="14" fillId="4" borderId="11" xfId="0" applyNumberFormat="1" applyFont="1" applyFill="1" applyBorder="1" applyAlignment="1">
      <alignment horizontal="center" vertical="center" wrapText="1"/>
    </xf>
    <xf numFmtId="49" fontId="14" fillId="4" borderId="0" xfId="0" applyNumberFormat="1" applyFont="1" applyFill="1" applyBorder="1" applyAlignment="1">
      <alignment horizontal="center" vertical="center" wrapText="1"/>
    </xf>
    <xf numFmtId="49" fontId="14" fillId="4" borderId="13" xfId="0" applyNumberFormat="1" applyFont="1" applyFill="1" applyBorder="1" applyAlignment="1">
      <alignment horizontal="center" vertical="center" wrapText="1"/>
    </xf>
    <xf numFmtId="164" fontId="16" fillId="0" borderId="28" xfId="0" applyNumberFormat="1" applyFont="1" applyBorder="1" applyAlignment="1" applyProtection="1">
      <alignment horizontal="center" vertical="center" wrapText="1"/>
    </xf>
    <xf numFmtId="164" fontId="16" fillId="0" borderId="29" xfId="0" applyNumberFormat="1" applyFont="1" applyBorder="1" applyAlignment="1" applyProtection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49" fontId="14" fillId="4" borderId="17" xfId="0" applyNumberFormat="1" applyFont="1" applyFill="1" applyBorder="1" applyAlignment="1">
      <alignment horizontal="center" vertical="center" wrapText="1"/>
    </xf>
    <xf numFmtId="164" fontId="16" fillId="0" borderId="30" xfId="0" applyNumberFormat="1" applyFont="1" applyBorder="1" applyAlignment="1" applyProtection="1">
      <alignment horizontal="center" vertical="center" wrapText="1"/>
    </xf>
    <xf numFmtId="164" fontId="16" fillId="0" borderId="20" xfId="0" applyNumberFormat="1" applyFont="1" applyBorder="1" applyAlignment="1" applyProtection="1">
      <alignment horizontal="center" vertical="center" wrapText="1"/>
      <protection locked="0"/>
    </xf>
    <xf numFmtId="0" fontId="17" fillId="0" borderId="5" xfId="0" applyFont="1" applyBorder="1" applyAlignment="1">
      <alignment horizontal="center" vertical="center" wrapText="1"/>
    </xf>
    <xf numFmtId="164" fontId="16" fillId="0" borderId="22" xfId="0" applyNumberFormat="1" applyFont="1" applyBorder="1" applyAlignment="1" applyProtection="1">
      <alignment horizontal="center" vertical="center" wrapText="1"/>
      <protection locked="0"/>
    </xf>
    <xf numFmtId="0" fontId="17" fillId="0" borderId="21" xfId="0" applyFont="1" applyBorder="1" applyAlignment="1">
      <alignment horizontal="center" vertical="center" wrapText="1"/>
    </xf>
    <xf numFmtId="0" fontId="10" fillId="0" borderId="0" xfId="0" applyFont="1" applyFill="1" applyBorder="1" applyAlignment="1" applyProtection="1">
      <alignment wrapText="1"/>
    </xf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/>
    </xf>
    <xf numFmtId="164" fontId="13" fillId="0" borderId="4" xfId="0" applyNumberFormat="1" applyFont="1" applyFill="1" applyBorder="1" applyAlignment="1">
      <alignment horizontal="center" vertical="center"/>
    </xf>
    <xf numFmtId="49" fontId="18" fillId="5" borderId="12" xfId="0" applyNumberFormat="1" applyFont="1" applyFill="1" applyBorder="1" applyAlignment="1">
      <alignment horizontal="center" vertical="center" textRotation="90" wrapText="1"/>
    </xf>
    <xf numFmtId="49" fontId="18" fillId="5" borderId="15" xfId="0" applyNumberFormat="1" applyFont="1" applyFill="1" applyBorder="1" applyAlignment="1">
      <alignment horizontal="center" vertical="center" textRotation="90" wrapText="1"/>
    </xf>
    <xf numFmtId="49" fontId="18" fillId="5" borderId="16" xfId="0" applyNumberFormat="1" applyFont="1" applyFill="1" applyBorder="1" applyAlignment="1">
      <alignment horizontal="center" vertical="center" textRotation="90" wrapText="1"/>
    </xf>
    <xf numFmtId="49" fontId="18" fillId="6" borderId="12" xfId="0" applyNumberFormat="1" applyFont="1" applyFill="1" applyBorder="1" applyAlignment="1">
      <alignment horizontal="center" vertical="center" textRotation="90" wrapText="1"/>
    </xf>
    <xf numFmtId="49" fontId="18" fillId="6" borderId="15" xfId="0" applyNumberFormat="1" applyFont="1" applyFill="1" applyBorder="1" applyAlignment="1">
      <alignment horizontal="center" vertical="center" textRotation="90" wrapText="1"/>
    </xf>
    <xf numFmtId="49" fontId="18" fillId="7" borderId="25" xfId="0" applyNumberFormat="1" applyFont="1" applyFill="1" applyBorder="1" applyAlignment="1">
      <alignment horizontal="center" vertical="center" textRotation="90" wrapText="1"/>
    </xf>
    <xf numFmtId="49" fontId="18" fillId="7" borderId="26" xfId="0" applyNumberFormat="1" applyFont="1" applyFill="1" applyBorder="1" applyAlignment="1">
      <alignment horizontal="center" vertical="center" textRotation="90" wrapText="1"/>
    </xf>
    <xf numFmtId="49" fontId="18" fillId="7" borderId="27" xfId="0" applyNumberFormat="1" applyFont="1" applyFill="1" applyBorder="1" applyAlignment="1">
      <alignment horizontal="center" vertical="center" textRotation="90" wrapText="1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K25"/>
  <sheetViews>
    <sheetView tabSelected="1" zoomScaleNormal="100" workbookViewId="0">
      <selection activeCell="J5" sqref="J5"/>
    </sheetView>
  </sheetViews>
  <sheetFormatPr defaultColWidth="8.85546875" defaultRowHeight="15" x14ac:dyDescent="0.25"/>
  <cols>
    <col min="1" max="1" width="2.28515625" customWidth="1"/>
    <col min="2" max="2" width="1.7109375" customWidth="1"/>
    <col min="3" max="3" width="16.85546875" customWidth="1"/>
    <col min="4" max="4" width="44.7109375" customWidth="1"/>
    <col min="5" max="5" width="10.42578125" customWidth="1"/>
    <col min="6" max="6" width="23.42578125" customWidth="1"/>
    <col min="7" max="7" width="24.7109375" customWidth="1"/>
  </cols>
  <sheetData>
    <row r="2" spans="3:11" ht="31.5" x14ac:dyDescent="0.25">
      <c r="C2" s="49" t="s">
        <v>28</v>
      </c>
      <c r="D2" s="15"/>
      <c r="H2" s="1"/>
    </row>
    <row r="3" spans="3:11" ht="18" customHeight="1" thickBot="1" x14ac:dyDescent="0.3">
      <c r="H3" s="9"/>
    </row>
    <row r="4" spans="3:11" ht="15.75" thickBot="1" x14ac:dyDescent="0.3">
      <c r="F4" s="8" t="s">
        <v>0</v>
      </c>
      <c r="H4" s="9"/>
    </row>
    <row r="5" spans="3:11" ht="60.75" customHeight="1" thickBot="1" x14ac:dyDescent="0.3">
      <c r="C5" s="26" t="s">
        <v>10</v>
      </c>
      <c r="D5" s="25" t="s">
        <v>1</v>
      </c>
      <c r="E5" s="27" t="s">
        <v>3</v>
      </c>
      <c r="F5" s="28" t="s">
        <v>8</v>
      </c>
      <c r="G5" s="29" t="s">
        <v>2</v>
      </c>
    </row>
    <row r="6" spans="3:11" ht="61.5" customHeight="1" x14ac:dyDescent="0.25">
      <c r="C6" s="56" t="s">
        <v>11</v>
      </c>
      <c r="D6" s="32" t="s">
        <v>16</v>
      </c>
      <c r="E6" s="17" t="s">
        <v>7</v>
      </c>
      <c r="F6" s="45"/>
      <c r="G6" s="22">
        <f>E6*F6</f>
        <v>0</v>
      </c>
    </row>
    <row r="7" spans="3:11" ht="61.5" customHeight="1" x14ac:dyDescent="0.25">
      <c r="C7" s="57"/>
      <c r="D7" s="36" t="s">
        <v>12</v>
      </c>
      <c r="E7" s="37" t="s">
        <v>7</v>
      </c>
      <c r="F7" s="20"/>
      <c r="G7" s="13">
        <f t="shared" ref="G7:G18" si="0">E7*F7</f>
        <v>0</v>
      </c>
    </row>
    <row r="8" spans="3:11" ht="61.5" customHeight="1" x14ac:dyDescent="0.25">
      <c r="C8" s="57"/>
      <c r="D8" s="36" t="s">
        <v>17</v>
      </c>
      <c r="E8" s="37" t="s">
        <v>7</v>
      </c>
      <c r="F8" s="20"/>
      <c r="G8" s="13">
        <f t="shared" si="0"/>
        <v>0</v>
      </c>
    </row>
    <row r="9" spans="3:11" ht="61.5" customHeight="1" thickBot="1" x14ac:dyDescent="0.3">
      <c r="C9" s="58"/>
      <c r="D9" s="46" t="s">
        <v>18</v>
      </c>
      <c r="E9" s="14" t="s">
        <v>7</v>
      </c>
      <c r="F9" s="47"/>
      <c r="G9" s="24">
        <f t="shared" si="0"/>
        <v>0</v>
      </c>
    </row>
    <row r="10" spans="3:11" ht="61.5" customHeight="1" x14ac:dyDescent="0.25">
      <c r="C10" s="59" t="s">
        <v>20</v>
      </c>
      <c r="D10" s="32" t="s">
        <v>13</v>
      </c>
      <c r="E10" s="17" t="s">
        <v>14</v>
      </c>
      <c r="F10" s="45"/>
      <c r="G10" s="22">
        <f t="shared" si="0"/>
        <v>0</v>
      </c>
    </row>
    <row r="11" spans="3:11" ht="61.5" customHeight="1" x14ac:dyDescent="0.25">
      <c r="C11" s="60"/>
      <c r="D11" s="36" t="s">
        <v>15</v>
      </c>
      <c r="E11" s="37" t="s">
        <v>7</v>
      </c>
      <c r="F11" s="20"/>
      <c r="G11" s="13">
        <f t="shared" si="0"/>
        <v>0</v>
      </c>
    </row>
    <row r="12" spans="3:11" ht="61.5" customHeight="1" thickBot="1" x14ac:dyDescent="0.3">
      <c r="C12" s="60"/>
      <c r="D12" s="48" t="s">
        <v>19</v>
      </c>
      <c r="E12" s="18" t="s">
        <v>7</v>
      </c>
      <c r="F12" s="31"/>
      <c r="G12" s="33">
        <f t="shared" si="0"/>
        <v>0</v>
      </c>
    </row>
    <row r="13" spans="3:11" ht="61.5" customHeight="1" x14ac:dyDescent="0.25">
      <c r="C13" s="61" t="s">
        <v>27</v>
      </c>
      <c r="D13" s="30" t="s">
        <v>21</v>
      </c>
      <c r="E13" s="39" t="s">
        <v>7</v>
      </c>
      <c r="F13" s="21"/>
      <c r="G13" s="40">
        <f t="shared" si="0"/>
        <v>0</v>
      </c>
      <c r="I13" s="11"/>
      <c r="J13" s="38"/>
      <c r="K13" s="11"/>
    </row>
    <row r="14" spans="3:11" ht="61.5" customHeight="1" x14ac:dyDescent="0.25">
      <c r="C14" s="62"/>
      <c r="D14" s="36" t="s">
        <v>22</v>
      </c>
      <c r="E14" s="37" t="s">
        <v>7</v>
      </c>
      <c r="F14" s="20"/>
      <c r="G14" s="41">
        <f t="shared" si="0"/>
        <v>0</v>
      </c>
    </row>
    <row r="15" spans="3:11" ht="61.5" customHeight="1" x14ac:dyDescent="0.25">
      <c r="C15" s="62"/>
      <c r="D15" s="36" t="s">
        <v>23</v>
      </c>
      <c r="E15" s="37" t="s">
        <v>7</v>
      </c>
      <c r="F15" s="20"/>
      <c r="G15" s="41">
        <f t="shared" si="0"/>
        <v>0</v>
      </c>
    </row>
    <row r="16" spans="3:11" ht="61.5" customHeight="1" x14ac:dyDescent="0.25">
      <c r="C16" s="62"/>
      <c r="D16" s="36" t="s">
        <v>24</v>
      </c>
      <c r="E16" s="37" t="s">
        <v>7</v>
      </c>
      <c r="F16" s="20"/>
      <c r="G16" s="41">
        <f t="shared" si="0"/>
        <v>0</v>
      </c>
    </row>
    <row r="17" spans="3:10" ht="61.5" customHeight="1" x14ac:dyDescent="0.25">
      <c r="C17" s="62"/>
      <c r="D17" s="36" t="s">
        <v>25</v>
      </c>
      <c r="E17" s="37" t="s">
        <v>7</v>
      </c>
      <c r="F17" s="20"/>
      <c r="G17" s="41">
        <f t="shared" si="0"/>
        <v>0</v>
      </c>
    </row>
    <row r="18" spans="3:10" ht="61.5" customHeight="1" thickBot="1" x14ac:dyDescent="0.3">
      <c r="C18" s="63"/>
      <c r="D18" s="42" t="s">
        <v>26</v>
      </c>
      <c r="E18" s="43" t="s">
        <v>7</v>
      </c>
      <c r="F18" s="23"/>
      <c r="G18" s="44">
        <f t="shared" si="0"/>
        <v>0</v>
      </c>
    </row>
    <row r="19" spans="3:10" ht="74.25" customHeight="1" thickBot="1" x14ac:dyDescent="0.3">
      <c r="C19" s="34"/>
      <c r="D19" s="35" t="s">
        <v>4</v>
      </c>
      <c r="E19" s="35"/>
      <c r="F19" s="19"/>
      <c r="G19" s="16">
        <f>IF((SUM(G6:G18))&lt;=F21,(SUM(G6:G18)),"ERRORE l'importo offerto supera la base d'asta")</f>
        <v>0</v>
      </c>
    </row>
    <row r="20" spans="3:10" ht="12.75" customHeight="1" thickBot="1" x14ac:dyDescent="0.3">
      <c r="F20" s="1"/>
      <c r="G20" s="4"/>
      <c r="H20" s="2"/>
      <c r="I20" s="2"/>
      <c r="J20" s="2"/>
    </row>
    <row r="21" spans="3:10" s="2" customFormat="1" ht="41.25" customHeight="1" thickBot="1" x14ac:dyDescent="0.3">
      <c r="D21" s="12" t="s">
        <v>6</v>
      </c>
      <c r="F21" s="50">
        <v>82400</v>
      </c>
      <c r="G21" s="51"/>
    </row>
    <row r="22" spans="3:10" s="2" customFormat="1" ht="15" customHeight="1" thickBot="1" x14ac:dyDescent="0.3">
      <c r="D22" s="3"/>
      <c r="F22" s="6"/>
    </row>
    <row r="23" spans="3:10" s="2" customFormat="1" ht="66" customHeight="1" thickBot="1" x14ac:dyDescent="0.3">
      <c r="D23" s="12" t="s">
        <v>9</v>
      </c>
      <c r="F23" s="52" t="str">
        <f>IF(G19&gt;F21,"ATTENZIONE: L'offerta complessiva è superiore alla Base d'asta","OK")</f>
        <v>OK</v>
      </c>
      <c r="G23" s="53"/>
      <c r="H23"/>
      <c r="I23"/>
      <c r="J23"/>
    </row>
    <row r="24" spans="3:10" s="2" customFormat="1" ht="15" customHeight="1" thickBot="1" x14ac:dyDescent="0.3">
      <c r="D24" s="5"/>
      <c r="F24" s="10"/>
      <c r="H24" s="11"/>
      <c r="I24" s="11"/>
      <c r="J24" s="11"/>
    </row>
    <row r="25" spans="3:10" ht="31.5" customHeight="1" thickBot="1" x14ac:dyDescent="0.3">
      <c r="D25" s="7" t="s">
        <v>5</v>
      </c>
      <c r="F25" s="54">
        <f>IF((G19&lt;=F21),G19,"ERRORE")</f>
        <v>0</v>
      </c>
      <c r="G25" s="55"/>
    </row>
  </sheetData>
  <sheetProtection password="CE28" sheet="1" objects="1" scenarios="1"/>
  <mergeCells count="6">
    <mergeCell ref="F21:G21"/>
    <mergeCell ref="F23:G23"/>
    <mergeCell ref="F25:G25"/>
    <mergeCell ref="C6:C9"/>
    <mergeCell ref="C10:C12"/>
    <mergeCell ref="C13:C18"/>
  </mergeCells>
  <conditionalFormatting sqref="F25">
    <cfRule type="cellIs" dxfId="5" priority="6" operator="equal">
      <formula>$F$21</formula>
    </cfRule>
    <cfRule type="cellIs" dxfId="4" priority="7" operator="lessThan">
      <formula>$F$21</formula>
    </cfRule>
    <cfRule type="cellIs" dxfId="3" priority="9" operator="greaterThan">
      <formula>$F$21</formula>
    </cfRule>
  </conditionalFormatting>
  <conditionalFormatting sqref="G19">
    <cfRule type="cellIs" dxfId="2" priority="10" operator="greaterThan">
      <formula>#REF!</formula>
    </cfRule>
  </conditionalFormatting>
  <conditionalFormatting sqref="F25:G25">
    <cfRule type="cellIs" dxfId="1" priority="1" operator="greaterThan">
      <formula>$F$21</formula>
    </cfRule>
    <cfRule type="cellIs" dxfId="0" priority="2" operator="lessThanOrEqual">
      <formula>$F$21</formula>
    </cfRule>
  </conditionalFormatting>
  <dataValidations count="1">
    <dataValidation type="custom" operator="equal" allowBlank="1" showInputMessage="1" showErrorMessage="1" error="Non è possibile inserire più di due cifre decimali" sqref="F6:F18">
      <formula1>(LEN(F6)-LEN(INT(F6)))&lt;=3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2017-09-27T08:19:46Z</dcterms:modified>
</cp:coreProperties>
</file>