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195" windowWidth="19440" windowHeight="135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5" i="1" l="1"/>
  <c r="H20" i="1" s="1"/>
  <c r="G26" i="1" l="1"/>
  <c r="G24" i="1" l="1"/>
</calcChain>
</file>

<file path=xl/sharedStrings.xml><?xml version="1.0" encoding="utf-8"?>
<sst xmlns="http://schemas.openxmlformats.org/spreadsheetml/2006/main" count="64" uniqueCount="35">
  <si>
    <t>Celle da compilare</t>
  </si>
  <si>
    <t>Descrizione</t>
  </si>
  <si>
    <t>Canone totale (€)</t>
  </si>
  <si>
    <t>Quantià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</si>
  <si>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</si>
  <si>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</si>
  <si>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</si>
  <si>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</si>
  <si>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</si>
  <si>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</si>
  <si>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Additional Policy Manager (CPM) module</t>
  </si>
  <si>
    <t>EPV-U25-E</t>
  </si>
  <si>
    <t>25 EPV users Licenses</t>
  </si>
  <si>
    <t>CA-MAINT-EU24X7</t>
  </si>
  <si>
    <t>01-01-2018 / 31-12-2021</t>
  </si>
  <si>
    <t>Testing Environment License – Per Vault Instance - Includes matching Test Licenses for any Production licenses purchased as following: Vault, CPM, PVWA, PSM, and up to 50 user licenses for EPV,10 concurrent session licenses  for PSM, 20 Provider Licenses for AIM and OPM - (PIM-TEST-E1)</t>
  </si>
  <si>
    <t>CyberArk Command-Line (PACLI) - (SDK-PACLI)</t>
  </si>
  <si>
    <t>-</t>
  </si>
  <si>
    <t>Servizio di manutnezione per 25 EPV users Licenses</t>
  </si>
  <si>
    <t xml:space="preserve">PAS-CPM </t>
  </si>
  <si>
    <t>Servizio di manutnezione per Additional Policy Manager (CPM) module</t>
  </si>
  <si>
    <t>PS-EU-L</t>
  </si>
  <si>
    <t xml:space="preserve">Professional Services day </t>
  </si>
  <si>
    <t>20</t>
  </si>
  <si>
    <t>Durata servizio</t>
  </si>
  <si>
    <t>PIM Enterprise Infrastructure (Software). Includes Vault Server license, 1 CPM license, unlimited password license and Password Vault web-access - (PIM-SW-E)</t>
  </si>
  <si>
    <t>Additional Policy Manager (CPM) module - (PIM-CPM)</t>
  </si>
  <si>
    <t>Enterprise High Availability module (Software). Includes full stand-by support for all services and components of the Production installation - (PIM-SW-HA-E)</t>
  </si>
  <si>
    <t>Enterprise Disaster Recovery module (Software). Includes full passive support for all services and components of the Production installation - (PIM-SW-DR-E)</t>
  </si>
  <si>
    <t>AIM for Win/Unix Credential Provider Licenses 5 users package - (APP-P5-E)</t>
  </si>
  <si>
    <t>100 EPV user licenses - (EPV-U100-E)</t>
  </si>
  <si>
    <t xml:space="preserve">AIM ASCP Credential Provider Site License - (APP-ASCP-SITE) </t>
  </si>
  <si>
    <t>AIM for Win/Unix Credential Provider Licenses 25 users package - (APP-P25-E)</t>
  </si>
  <si>
    <t>Prezzo Totale Offerto al netto dell'IVA €</t>
  </si>
  <si>
    <t>RDO MEPA  n. 1629117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</si>
</sst>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/>
    <xf numFmtId="164" fontId="2" fillId="4" borderId="5" xfId="0" applyNumberFormat="1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164" fontId="15" fillId="0" borderId="14" xfId="0" applyNumberFormat="1" applyFont="1" applyBorder="1" applyAlignment="1" applyProtection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49" fontId="13" fillId="4" borderId="16" xfId="0" applyNumberFormat="1" applyFont="1" applyFill="1" applyBorder="1" applyAlignment="1">
      <alignment horizontal="center" vertical="center" wrapText="1"/>
    </xf>
    <xf numFmtId="164" fontId="15" fillId="0" borderId="16" xfId="0" applyNumberFormat="1" applyFont="1" applyBorder="1" applyAlignment="1" applyProtection="1">
      <alignment horizontal="center" vertical="center" wrapText="1"/>
      <protection locked="0"/>
    </xf>
    <xf numFmtId="164" fontId="15" fillId="0" borderId="17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6"/>
  <sheetViews>
    <sheetView tabSelected="1" zoomScale="90" zoomScaleNormal="90" workbookViewId="0">
      <selection activeCell="D13" sqref="D13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22.42578125" customWidth="1"/>
    <col min="4" max="4" width="81.140625" customWidth="1"/>
    <col min="5" max="5" width="24.5703125" customWidth="1"/>
    <col min="6" max="6" width="10.42578125" customWidth="1"/>
    <col min="7" max="7" width="23.42578125" customWidth="1"/>
    <col min="8" max="8" width="24.7109375" customWidth="1"/>
  </cols>
  <sheetData>
    <row r="2" spans="3:9" ht="16.5" thickBot="1" x14ac:dyDescent="0.3">
      <c r="C2" s="13" t="s">
        <v>34</v>
      </c>
      <c r="D2" s="13"/>
      <c r="E2" s="13"/>
      <c r="I2" s="1"/>
    </row>
    <row r="3" spans="3:9" ht="15.75" thickBot="1" x14ac:dyDescent="0.3">
      <c r="G3" s="8" t="s">
        <v>0</v>
      </c>
      <c r="I3" s="9"/>
    </row>
    <row r="4" spans="3:9" ht="60.75" customHeight="1" thickBot="1" x14ac:dyDescent="0.3">
      <c r="C4" s="21" t="s">
        <v>8</v>
      </c>
      <c r="D4" s="16" t="s">
        <v>1</v>
      </c>
      <c r="E4" s="18" t="s">
        <v>24</v>
      </c>
      <c r="F4" s="17" t="s">
        <v>3</v>
      </c>
      <c r="G4" s="22" t="s">
        <v>7</v>
      </c>
      <c r="H4" s="23" t="s">
        <v>2</v>
      </c>
    </row>
    <row r="5" spans="3:9" ht="28.5" x14ac:dyDescent="0.25">
      <c r="C5" s="27" t="s">
        <v>13</v>
      </c>
      <c r="D5" s="28" t="s">
        <v>25</v>
      </c>
      <c r="E5" s="29" t="s">
        <v>14</v>
      </c>
      <c r="F5" s="29">
        <v>1</v>
      </c>
      <c r="G5" s="30"/>
      <c r="H5" s="31">
        <f>F5*G5</f>
        <v>0</v>
      </c>
    </row>
    <row r="6" spans="3:9" x14ac:dyDescent="0.25">
      <c r="C6" s="32" t="s">
        <v>13</v>
      </c>
      <c r="D6" s="25" t="s">
        <v>26</v>
      </c>
      <c r="E6" s="24" t="s">
        <v>14</v>
      </c>
      <c r="F6" s="24">
        <v>1</v>
      </c>
      <c r="G6" s="15"/>
      <c r="H6" s="33">
        <f t="shared" ref="H6:H19" si="0">F6*G6</f>
        <v>0</v>
      </c>
    </row>
    <row r="7" spans="3:9" ht="28.5" x14ac:dyDescent="0.25">
      <c r="C7" s="32" t="s">
        <v>13</v>
      </c>
      <c r="D7" s="25" t="s">
        <v>27</v>
      </c>
      <c r="E7" s="24" t="s">
        <v>14</v>
      </c>
      <c r="F7" s="24">
        <v>1</v>
      </c>
      <c r="G7" s="15"/>
      <c r="H7" s="33">
        <f t="shared" si="0"/>
        <v>0</v>
      </c>
    </row>
    <row r="8" spans="3:9" ht="28.5" x14ac:dyDescent="0.25">
      <c r="C8" s="32" t="s">
        <v>13</v>
      </c>
      <c r="D8" s="25" t="s">
        <v>28</v>
      </c>
      <c r="E8" s="24" t="s">
        <v>14</v>
      </c>
      <c r="F8" s="24">
        <v>1</v>
      </c>
      <c r="G8" s="15"/>
      <c r="H8" s="33">
        <f t="shared" si="0"/>
        <v>0</v>
      </c>
    </row>
    <row r="9" spans="3:9" x14ac:dyDescent="0.25">
      <c r="C9" s="32" t="s">
        <v>13</v>
      </c>
      <c r="D9" s="25" t="s">
        <v>29</v>
      </c>
      <c r="E9" s="24" t="s">
        <v>14</v>
      </c>
      <c r="F9" s="24">
        <v>1</v>
      </c>
      <c r="G9" s="15"/>
      <c r="H9" s="33">
        <f t="shared" si="0"/>
        <v>0</v>
      </c>
    </row>
    <row r="10" spans="3:9" x14ac:dyDescent="0.25">
      <c r="C10" s="32" t="s">
        <v>13</v>
      </c>
      <c r="D10" s="25" t="s">
        <v>30</v>
      </c>
      <c r="E10" s="24" t="s">
        <v>14</v>
      </c>
      <c r="F10" s="24">
        <v>3</v>
      </c>
      <c r="G10" s="15"/>
      <c r="H10" s="33">
        <f t="shared" si="0"/>
        <v>0</v>
      </c>
    </row>
    <row r="11" spans="3:9" x14ac:dyDescent="0.25">
      <c r="C11" s="32" t="s">
        <v>13</v>
      </c>
      <c r="D11" s="25" t="s">
        <v>31</v>
      </c>
      <c r="E11" s="24" t="s">
        <v>14</v>
      </c>
      <c r="F11" s="24">
        <v>1</v>
      </c>
      <c r="G11" s="15"/>
      <c r="H11" s="33">
        <f t="shared" si="0"/>
        <v>0</v>
      </c>
    </row>
    <row r="12" spans="3:9" x14ac:dyDescent="0.25">
      <c r="C12" s="32" t="s">
        <v>13</v>
      </c>
      <c r="D12" s="25" t="s">
        <v>32</v>
      </c>
      <c r="E12" s="24" t="s">
        <v>14</v>
      </c>
      <c r="F12" s="24">
        <v>1</v>
      </c>
      <c r="G12" s="15"/>
      <c r="H12" s="33">
        <f t="shared" si="0"/>
        <v>0</v>
      </c>
    </row>
    <row r="13" spans="3:9" ht="57" x14ac:dyDescent="0.25">
      <c r="C13" s="32" t="s">
        <v>13</v>
      </c>
      <c r="D13" s="25" t="s">
        <v>15</v>
      </c>
      <c r="E13" s="24" t="s">
        <v>14</v>
      </c>
      <c r="F13" s="26" t="s">
        <v>6</v>
      </c>
      <c r="G13" s="15"/>
      <c r="H13" s="33">
        <f t="shared" si="0"/>
        <v>0</v>
      </c>
    </row>
    <row r="14" spans="3:9" x14ac:dyDescent="0.25">
      <c r="C14" s="32" t="s">
        <v>13</v>
      </c>
      <c r="D14" s="25" t="s">
        <v>16</v>
      </c>
      <c r="E14" s="24" t="s">
        <v>14</v>
      </c>
      <c r="F14" s="26" t="s">
        <v>6</v>
      </c>
      <c r="G14" s="15"/>
      <c r="H14" s="33">
        <f t="shared" si="0"/>
        <v>0</v>
      </c>
    </row>
    <row r="15" spans="3:9" x14ac:dyDescent="0.25">
      <c r="C15" s="32" t="s">
        <v>11</v>
      </c>
      <c r="D15" s="25" t="s">
        <v>12</v>
      </c>
      <c r="E15" s="24" t="s">
        <v>17</v>
      </c>
      <c r="F15" s="26" t="s">
        <v>6</v>
      </c>
      <c r="G15" s="15"/>
      <c r="H15" s="33">
        <f t="shared" si="0"/>
        <v>0</v>
      </c>
    </row>
    <row r="16" spans="3:9" x14ac:dyDescent="0.25">
      <c r="C16" s="32" t="s">
        <v>13</v>
      </c>
      <c r="D16" s="25" t="s">
        <v>18</v>
      </c>
      <c r="E16" s="24" t="s">
        <v>14</v>
      </c>
      <c r="F16" s="26" t="s">
        <v>6</v>
      </c>
      <c r="G16" s="15"/>
      <c r="H16" s="33">
        <f t="shared" si="0"/>
        <v>0</v>
      </c>
    </row>
    <row r="17" spans="3:11" x14ac:dyDescent="0.25">
      <c r="C17" s="32" t="s">
        <v>19</v>
      </c>
      <c r="D17" s="25" t="s">
        <v>10</v>
      </c>
      <c r="E17" s="24" t="s">
        <v>17</v>
      </c>
      <c r="F17" s="26" t="s">
        <v>6</v>
      </c>
      <c r="G17" s="15"/>
      <c r="H17" s="33">
        <f t="shared" si="0"/>
        <v>0</v>
      </c>
    </row>
    <row r="18" spans="3:11" x14ac:dyDescent="0.25">
      <c r="C18" s="32" t="s">
        <v>13</v>
      </c>
      <c r="D18" s="25" t="s">
        <v>20</v>
      </c>
      <c r="E18" s="24" t="s">
        <v>14</v>
      </c>
      <c r="F18" s="26" t="s">
        <v>6</v>
      </c>
      <c r="G18" s="15"/>
      <c r="H18" s="33">
        <f t="shared" si="0"/>
        <v>0</v>
      </c>
    </row>
    <row r="19" spans="3:11" ht="15.75" thickBot="1" x14ac:dyDescent="0.3">
      <c r="C19" s="34" t="s">
        <v>21</v>
      </c>
      <c r="D19" s="35" t="s">
        <v>22</v>
      </c>
      <c r="E19" s="36" t="s">
        <v>14</v>
      </c>
      <c r="F19" s="37" t="s">
        <v>23</v>
      </c>
      <c r="G19" s="38"/>
      <c r="H19" s="39">
        <f t="shared" si="0"/>
        <v>0</v>
      </c>
    </row>
    <row r="20" spans="3:11" ht="50.25" customHeight="1" thickBot="1" x14ac:dyDescent="0.3">
      <c r="C20" s="46" t="s">
        <v>33</v>
      </c>
      <c r="D20" s="47"/>
      <c r="E20" s="47"/>
      <c r="F20" s="47"/>
      <c r="G20" s="48"/>
      <c r="H20" s="14">
        <f>IF((SUM(H5:H19))&lt;=G22,(SUM(H5:H19)),"ERRORE l'importo offerto supera la base d'asta")</f>
        <v>0</v>
      </c>
    </row>
    <row r="21" spans="3:11" ht="12.75" customHeight="1" thickBot="1" x14ac:dyDescent="0.3">
      <c r="D21" s="19"/>
      <c r="E21" s="19"/>
      <c r="G21" s="1"/>
      <c r="H21" s="4"/>
      <c r="I21" s="2"/>
      <c r="J21" s="2"/>
      <c r="K21" s="2"/>
    </row>
    <row r="22" spans="3:11" s="2" customFormat="1" ht="41.25" customHeight="1" thickBot="1" x14ac:dyDescent="0.3">
      <c r="D22" s="12" t="s">
        <v>5</v>
      </c>
      <c r="E22" s="20"/>
      <c r="G22" s="40">
        <v>196000</v>
      </c>
      <c r="H22" s="41"/>
    </row>
    <row r="23" spans="3:11" s="2" customFormat="1" ht="15" customHeight="1" thickBot="1" x14ac:dyDescent="0.3">
      <c r="D23" s="3"/>
      <c r="E23" s="3"/>
      <c r="G23" s="6"/>
    </row>
    <row r="24" spans="3:11" s="2" customFormat="1" ht="66" customHeight="1" thickBot="1" x14ac:dyDescent="0.3">
      <c r="D24" s="12" t="s">
        <v>9</v>
      </c>
      <c r="E24" s="20"/>
      <c r="G24" s="42" t="str">
        <f>IF(H20&gt;G22,"ATTENZIONE: L'offerta complessiva è superiore alla Base d'asta","OK")</f>
        <v>OK</v>
      </c>
      <c r="H24" s="43"/>
      <c r="I24"/>
      <c r="J24"/>
      <c r="K24"/>
    </row>
    <row r="25" spans="3:11" s="2" customFormat="1" ht="15" customHeight="1" thickBot="1" x14ac:dyDescent="0.3">
      <c r="D25" s="5"/>
      <c r="E25" s="5"/>
      <c r="G25" s="10"/>
      <c r="I25" s="11"/>
      <c r="J25" s="11"/>
      <c r="K25" s="11"/>
    </row>
    <row r="26" spans="3:11" ht="31.5" customHeight="1" thickBot="1" x14ac:dyDescent="0.3">
      <c r="D26" s="7" t="s">
        <v>4</v>
      </c>
      <c r="E26" s="5"/>
      <c r="G26" s="44">
        <f>IF((H20&lt;=G22),H20,"ERRORE")</f>
        <v>0</v>
      </c>
      <c r="H26" s="45"/>
    </row>
  </sheetData>
  <sheetProtection password="CE28" sheet="1" objects="1" scenarios="1"/>
  <mergeCells count="4">
    <mergeCell ref="G22:H22"/>
    <mergeCell ref="G24:H24"/>
    <mergeCell ref="G26:H26"/>
    <mergeCell ref="C20:G20"/>
  </mergeCells>
  <conditionalFormatting sqref="G26">
    <cfRule type="cellIs" dxfId="5" priority="6" operator="equal">
      <formula>$G$22</formula>
    </cfRule>
    <cfRule type="cellIs" dxfId="4" priority="7" operator="lessThan">
      <formula>$G$22</formula>
    </cfRule>
    <cfRule type="cellIs" dxfId="3" priority="9" operator="greaterThan">
      <formula>$G$22</formula>
    </cfRule>
  </conditionalFormatting>
  <conditionalFormatting sqref="H20">
    <cfRule type="cellIs" dxfId="2" priority="10" operator="greaterThan">
      <formula>#REF!</formula>
    </cfRule>
  </conditionalFormatting>
  <conditionalFormatting sqref="G26:H26">
    <cfRule type="cellIs" dxfId="1" priority="1" operator="greaterThan">
      <formula>$G$22</formula>
    </cfRule>
    <cfRule type="cellIs" dxfId="0" priority="2" operator="lessThanOrEqual">
      <formula>$G$22</formula>
    </cfRule>
  </conditionalFormatting>
  <dataValidations count="1">
    <dataValidation type="custom" operator="equal" allowBlank="1" showInputMessage="1" showErrorMessage="1" error="Non è possibile inserire più di due cifre decimali" sqref="G5:G19">
      <formula1>(LEN(G5)-LEN(INT(G5)))&lt;=3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2017-08-03T07:41:38Z</dcterms:modified>
</cp:coreProperties>
</file>