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4170" windowHeight="449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8" i="1"/>
  <c r="G7" i="1"/>
  <c r="G6" i="1" l="1"/>
  <c r="G19" i="1" l="1"/>
  <c r="F25" i="1" s="1"/>
  <c r="F23" i="1" l="1"/>
</calcChain>
</file>

<file path=xl/sharedStrings.xml><?xml version="1.0" encoding="utf-8"?>
<sst xmlns="http://schemas.openxmlformats.org/spreadsheetml/2006/main" count="52" uniqueCount="45">
  <si>
    <t>Celle da compilare</t>
  </si>
  <si>
    <t>Descrizione</t>
  </si>
  <si>
    <t>Prezzo Totale Offerto al netto dell'IVA €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</si>
  <si>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</si>
  <si>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</si>
  <si>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</si>
  <si>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</si>
  <si>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</si>
  <si>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</si>
  <si>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A.1</t>
  </si>
  <si>
    <t>5</t>
  </si>
  <si>
    <t>2</t>
  </si>
  <si>
    <t>A.2</t>
  </si>
  <si>
    <t>B</t>
  </si>
  <si>
    <t>Verifiche soggettive di accessibilità</t>
  </si>
  <si>
    <t>3</t>
  </si>
  <si>
    <t>C.1</t>
  </si>
  <si>
    <t>C.2</t>
  </si>
  <si>
    <t>D.1</t>
  </si>
  <si>
    <t>D.2</t>
  </si>
  <si>
    <t>D.3</t>
  </si>
  <si>
    <t>E.1</t>
  </si>
  <si>
    <t>E.2</t>
  </si>
  <si>
    <t>E.3</t>
  </si>
  <si>
    <t>F.1</t>
  </si>
  <si>
    <t>F.2</t>
  </si>
  <si>
    <t>Esecuzione di test di usabilità 
Grado di complessità Medio</t>
  </si>
  <si>
    <t>Esecuzione di test di usabilità 
Grado di complessità Elevato</t>
  </si>
  <si>
    <t>Selezione campione utenti
Grado di complessità Medio</t>
  </si>
  <si>
    <t>Selezione campione utenti
Grado di complessità Elevato</t>
  </si>
  <si>
    <t>Co-Creation su ipotesi di nuovi servizi
Grado di complessità Basso</t>
  </si>
  <si>
    <t>Co-Creation su ipotesi di nuovi servizi
Grado di complessità Medio</t>
  </si>
  <si>
    <t>Co-Creation su ipotesi di nuovi servizi
Grado di complessità Elevato</t>
  </si>
  <si>
    <t>Misurazione Customer Experience
Grado di complessità Basso</t>
  </si>
  <si>
    <t>Misurazione Customer Experience
Grado di complessità Medio</t>
  </si>
  <si>
    <t>Misurazione Customer Experience
Grado di complessità Elevato</t>
  </si>
  <si>
    <t>30</t>
  </si>
  <si>
    <t>20</t>
  </si>
  <si>
    <t>Giornate di Consulenza tecnica</t>
  </si>
  <si>
    <t>Giornate di Consulenza psicologica</t>
  </si>
  <si>
    <t>Iniz. 212-2021 RdA 51163</t>
  </si>
  <si>
    <t>Prezzo totale a base d'asta al netto dell'IVA (1)</t>
  </si>
  <si>
    <t>Prezzo totale offerto al netto dell'IVA (2)</t>
  </si>
  <si>
    <t>(1) L’importo a base d’asta di € 200.000,00 che i concorrenti troveranno sia nella Rdo a Sistema sia nel file “Dettaglio tecnico economico”, è da considerarsi come importo massimo stimato (vedi Condizioni Particolari di RdO)</t>
  </si>
  <si>
    <t>(2) Si precisa che l’importo totale offerto, indicato sia nella Rdo a Sistema, sia nel Dettaglio tecnico economico, sarà considerato soltanto ai fini dell’aggiudicazione (vedi Condizioni Particolari di RdO).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</si>
</sst>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justify"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8"/>
  <sheetViews>
    <sheetView tabSelected="1" zoomScale="78" zoomScaleNormal="78" workbookViewId="0">
      <selection activeCell="G6" sqref="G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style="30" customWidth="1"/>
    <col min="4" max="4" width="44.26953125" bestFit="1" customWidth="1"/>
    <col min="5" max="5" width="10.453125" customWidth="1"/>
    <col min="6" max="6" width="23.453125" customWidth="1"/>
    <col min="7" max="7" width="24.7265625" customWidth="1"/>
  </cols>
  <sheetData>
    <row r="2" spans="3:8" ht="15.5" x14ac:dyDescent="0.35">
      <c r="C2" s="29" t="s">
        <v>40</v>
      </c>
      <c r="D2" s="21"/>
      <c r="H2" s="1"/>
    </row>
    <row r="3" spans="3:8" ht="18" customHeight="1" thickBot="1" x14ac:dyDescent="0.4">
      <c r="H3" s="9"/>
    </row>
    <row r="4" spans="3:8" ht="15" thickBot="1" x14ac:dyDescent="0.4">
      <c r="F4" s="8" t="s">
        <v>0</v>
      </c>
      <c r="H4" s="9"/>
    </row>
    <row r="5" spans="3:8" ht="60.75" customHeight="1" thickBot="1" x14ac:dyDescent="0.4">
      <c r="C5" s="23" t="s">
        <v>5</v>
      </c>
      <c r="D5" s="20" t="s">
        <v>1</v>
      </c>
      <c r="E5" s="17" t="s">
        <v>7</v>
      </c>
      <c r="F5" s="13" t="s">
        <v>4</v>
      </c>
      <c r="G5" s="14" t="s">
        <v>8</v>
      </c>
    </row>
    <row r="6" spans="3:8" ht="23.5" thickBot="1" x14ac:dyDescent="0.4">
      <c r="C6" s="22" t="s">
        <v>9</v>
      </c>
      <c r="D6" s="22" t="s">
        <v>26</v>
      </c>
      <c r="E6" s="18" t="s">
        <v>10</v>
      </c>
      <c r="F6" s="15"/>
      <c r="G6" s="16">
        <f>E6*F6</f>
        <v>0</v>
      </c>
    </row>
    <row r="7" spans="3:8" ht="23.5" thickBot="1" x14ac:dyDescent="0.4">
      <c r="C7" s="22" t="s">
        <v>12</v>
      </c>
      <c r="D7" s="22" t="s">
        <v>27</v>
      </c>
      <c r="E7" s="19" t="s">
        <v>11</v>
      </c>
      <c r="F7" s="27"/>
      <c r="G7" s="16">
        <f t="shared" ref="G7:G18" si="0">E7*F7</f>
        <v>0</v>
      </c>
    </row>
    <row r="8" spans="3:8" ht="15" thickBot="1" x14ac:dyDescent="0.4">
      <c r="C8" s="22" t="s">
        <v>13</v>
      </c>
      <c r="D8" s="22" t="s">
        <v>14</v>
      </c>
      <c r="E8" s="19" t="s">
        <v>15</v>
      </c>
      <c r="F8" s="27"/>
      <c r="G8" s="16">
        <f t="shared" si="0"/>
        <v>0</v>
      </c>
    </row>
    <row r="9" spans="3:8" ht="23.5" thickBot="1" x14ac:dyDescent="0.4">
      <c r="C9" s="22" t="s">
        <v>16</v>
      </c>
      <c r="D9" s="22" t="s">
        <v>28</v>
      </c>
      <c r="E9" s="19" t="s">
        <v>15</v>
      </c>
      <c r="F9" s="27"/>
      <c r="G9" s="16">
        <f t="shared" si="0"/>
        <v>0</v>
      </c>
    </row>
    <row r="10" spans="3:8" ht="23.5" thickBot="1" x14ac:dyDescent="0.4">
      <c r="C10" s="22" t="s">
        <v>17</v>
      </c>
      <c r="D10" s="22" t="s">
        <v>29</v>
      </c>
      <c r="E10" s="19" t="s">
        <v>3</v>
      </c>
      <c r="F10" s="27"/>
      <c r="G10" s="16">
        <f t="shared" si="0"/>
        <v>0</v>
      </c>
    </row>
    <row r="11" spans="3:8" ht="23.5" thickBot="1" x14ac:dyDescent="0.4">
      <c r="C11" s="22" t="s">
        <v>18</v>
      </c>
      <c r="D11" s="22" t="s">
        <v>30</v>
      </c>
      <c r="E11" s="19" t="s">
        <v>3</v>
      </c>
      <c r="F11" s="27"/>
      <c r="G11" s="16">
        <f t="shared" si="0"/>
        <v>0</v>
      </c>
    </row>
    <row r="12" spans="3:8" ht="23.5" thickBot="1" x14ac:dyDescent="0.4">
      <c r="C12" s="22" t="s">
        <v>19</v>
      </c>
      <c r="D12" s="22" t="s">
        <v>31</v>
      </c>
      <c r="E12" s="19" t="s">
        <v>3</v>
      </c>
      <c r="F12" s="27"/>
      <c r="G12" s="16">
        <f t="shared" si="0"/>
        <v>0</v>
      </c>
    </row>
    <row r="13" spans="3:8" ht="23.5" thickBot="1" x14ac:dyDescent="0.4">
      <c r="C13" s="22" t="s">
        <v>20</v>
      </c>
      <c r="D13" s="22" t="s">
        <v>32</v>
      </c>
      <c r="E13" s="19" t="s">
        <v>3</v>
      </c>
      <c r="F13" s="27"/>
      <c r="G13" s="16">
        <f t="shared" si="0"/>
        <v>0</v>
      </c>
    </row>
    <row r="14" spans="3:8" ht="23.5" thickBot="1" x14ac:dyDescent="0.4">
      <c r="C14" s="22" t="s">
        <v>21</v>
      </c>
      <c r="D14" s="22" t="s">
        <v>33</v>
      </c>
      <c r="E14" s="19" t="s">
        <v>3</v>
      </c>
      <c r="F14" s="27"/>
      <c r="G14" s="16">
        <f t="shared" si="0"/>
        <v>0</v>
      </c>
    </row>
    <row r="15" spans="3:8" ht="23.5" thickBot="1" x14ac:dyDescent="0.4">
      <c r="C15" s="22" t="s">
        <v>22</v>
      </c>
      <c r="D15" s="22" t="s">
        <v>34</v>
      </c>
      <c r="E15" s="19" t="s">
        <v>3</v>
      </c>
      <c r="F15" s="27"/>
      <c r="G15" s="16">
        <f t="shared" si="0"/>
        <v>0</v>
      </c>
    </row>
    <row r="16" spans="3:8" ht="23.5" thickBot="1" x14ac:dyDescent="0.4">
      <c r="C16" s="22" t="s">
        <v>23</v>
      </c>
      <c r="D16" s="22" t="s">
        <v>35</v>
      </c>
      <c r="E16" s="19" t="s">
        <v>3</v>
      </c>
      <c r="F16" s="27"/>
      <c r="G16" s="16">
        <f t="shared" si="0"/>
        <v>0</v>
      </c>
    </row>
    <row r="17" spans="3:10" ht="15" thickBot="1" x14ac:dyDescent="0.4">
      <c r="C17" s="22" t="s">
        <v>24</v>
      </c>
      <c r="D17" s="22" t="s">
        <v>38</v>
      </c>
      <c r="E17" s="19" t="s">
        <v>36</v>
      </c>
      <c r="F17" s="27"/>
      <c r="G17" s="16">
        <f t="shared" si="0"/>
        <v>0</v>
      </c>
    </row>
    <row r="18" spans="3:10" ht="15" thickBot="1" x14ac:dyDescent="0.4">
      <c r="C18" s="22" t="s">
        <v>25</v>
      </c>
      <c r="D18" s="22" t="s">
        <v>39</v>
      </c>
      <c r="E18" s="19" t="s">
        <v>37</v>
      </c>
      <c r="F18" s="27"/>
      <c r="G18" s="16">
        <f t="shared" si="0"/>
        <v>0</v>
      </c>
    </row>
    <row r="19" spans="3:10" ht="19" thickBot="1" x14ac:dyDescent="0.4">
      <c r="C19" s="28"/>
      <c r="D19" s="24" t="s">
        <v>2</v>
      </c>
      <c r="E19" s="24"/>
      <c r="F19" s="26"/>
      <c r="G19" s="25">
        <f>IF((SUM(G6:G18))&lt;=F21,(SUM(G6:G18)),"ERRORE l'importo offerto supera la base d'asta")</f>
        <v>0</v>
      </c>
    </row>
    <row r="20" spans="3:10" ht="12.75" customHeight="1" thickBot="1" x14ac:dyDescent="0.4">
      <c r="F20" s="1"/>
      <c r="G20" s="4"/>
      <c r="H20" s="2"/>
      <c r="I20" s="2"/>
      <c r="J20" s="2"/>
    </row>
    <row r="21" spans="3:10" s="2" customFormat="1" ht="41.25" customHeight="1" thickBot="1" x14ac:dyDescent="0.4">
      <c r="C21" s="31"/>
      <c r="D21" s="12" t="s">
        <v>41</v>
      </c>
      <c r="F21" s="33">
        <v>200000</v>
      </c>
      <c r="G21" s="34"/>
    </row>
    <row r="22" spans="3:10" s="2" customFormat="1" ht="15" customHeight="1" thickBot="1" x14ac:dyDescent="0.4">
      <c r="C22" s="31"/>
      <c r="D22" s="3"/>
      <c r="F22" s="6"/>
    </row>
    <row r="23" spans="3:10" s="2" customFormat="1" ht="66" customHeight="1" thickBot="1" x14ac:dyDescent="0.4">
      <c r="C23" s="31"/>
      <c r="D23" s="12" t="s">
        <v>6</v>
      </c>
      <c r="F23" s="35" t="str">
        <f>IF(G19&gt;F21,"ATTENZIONE: L'offerta complessiva è superiore alla Base d'asta","OK")</f>
        <v>OK</v>
      </c>
      <c r="G23" s="36"/>
      <c r="H23"/>
      <c r="I23"/>
      <c r="J23"/>
    </row>
    <row r="24" spans="3:10" s="2" customFormat="1" ht="15" customHeight="1" thickBot="1" x14ac:dyDescent="0.4">
      <c r="C24" s="31"/>
      <c r="D24" s="5"/>
      <c r="F24" s="10"/>
      <c r="H24" s="11"/>
      <c r="I24" s="11"/>
      <c r="J24" s="11"/>
    </row>
    <row r="25" spans="3:10" ht="31.5" customHeight="1" thickBot="1" x14ac:dyDescent="0.4">
      <c r="D25" s="7" t="s">
        <v>42</v>
      </c>
      <c r="F25" s="37">
        <f>IF((G19&lt;=F21),G19,"ERRORE")</f>
        <v>0</v>
      </c>
      <c r="G25" s="38"/>
    </row>
    <row r="27" spans="3:10" ht="65" x14ac:dyDescent="0.35">
      <c r="D27" s="32" t="s">
        <v>43</v>
      </c>
    </row>
    <row r="28" spans="3:10" ht="82" customHeight="1" x14ac:dyDescent="0.35">
      <c r="D28" s="32" t="s">
        <v>44</v>
      </c>
    </row>
  </sheetData>
  <sheetProtection algorithmName="SHA-512" hashValue="FA1t7cSDpK51DJIoQtUK5fsEQ+LxFx30FjAL8BdwIMrzZv4boUlR+sKyIW6DNlJ6MPmO86ryw2LPik4QWUrVfQ==" saltValue="hvfGkousVVx/DYYDDD63vw==" spinCount="100000" sheet="1" objects="1" scenarios="1"/>
  <mergeCells count="3">
    <mergeCell ref="F21:G21"/>
    <mergeCell ref="F23:G23"/>
    <mergeCell ref="F25:G25"/>
  </mergeCells>
  <conditionalFormatting sqref="F25">
    <cfRule type="cellIs" dxfId="5" priority="6" operator="equal">
      <formula>$F$21</formula>
    </cfRule>
    <cfRule type="cellIs" dxfId="4" priority="7" operator="lessThan">
      <formula>$F$21</formula>
    </cfRule>
    <cfRule type="cellIs" dxfId="3" priority="9" operator="greaterThan">
      <formula>$F$21</formula>
    </cfRule>
  </conditionalFormatting>
  <conditionalFormatting sqref="G19">
    <cfRule type="cellIs" dxfId="2" priority="10" operator="greaterThan">
      <formula>#REF!</formula>
    </cfRule>
  </conditionalFormatting>
  <conditionalFormatting sqref="F25:G25">
    <cfRule type="cellIs" dxfId="1" priority="1" operator="greaterThan">
      <formula>$F$21</formula>
    </cfRule>
    <cfRule type="cellIs" dxfId="0" priority="2" operator="lessThanOrEqual">
      <formula>$F$21</formula>
    </cfRule>
  </conditionalFormatting>
  <dataValidations count="1">
    <dataValidation type="custom" operator="equal" allowBlank="1" showInputMessage="1" showErrorMessage="1" error="Non è possibile inserire più di due cifre decimali" sqref="F6:F1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2022-11-01T11:53:42Z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