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workbookProtection workbookPassword="898C" lockStructure="1"/>
  <bookViews>
    <workbookView xWindow="0" yWindow="60" windowWidth="16380" windowHeight="8130" tabRatio="772" activeTab="1"/>
  </bookViews>
  <sheets>
    <sheet name="Riepilogo" sheetId="1" r:id="rId1"/>
    <sheet name="I - Manutenzione a canone" sheetId="12" r:id="rId2"/>
    <sheet name="II- Manutenzione straordinaria " sheetId="3" r:id="rId3"/>
    <sheet name="II - ClasseA" sheetId="4" r:id="rId4"/>
    <sheet name="II - ClasseB " sheetId="5" r:id="rId5"/>
    <sheet name="II - ClasseC " sheetId="6" r:id="rId6"/>
    <sheet name="II - ClasseD " sheetId="7" r:id="rId7"/>
    <sheet name="III -  Traslochi" sheetId="8" r:id="rId8"/>
    <sheet name="IV -  Servizi Supplementari" sheetId="9" r:id="rId9"/>
    <sheet name="V - Interventi sistemistici" sheetId="10" r:id="rId10"/>
  </sheets>
  <calcPr calcId="145621" iterate="1"/>
</workbook>
</file>

<file path=xl/calcChain.xml><?xml version="1.0" encoding="utf-8"?>
<calcChain xmlns="http://schemas.openxmlformats.org/spreadsheetml/2006/main">
  <c r="E5" i="3" l="1"/>
  <c r="D8" i="3" l="1"/>
  <c r="E5" i="12" l="1"/>
  <c r="E760" i="12"/>
  <c r="E756" i="12"/>
  <c r="E748" i="12"/>
  <c r="E729" i="12"/>
  <c r="E689" i="12"/>
  <c r="E672" i="12"/>
  <c r="E667" i="12"/>
  <c r="E661" i="12"/>
  <c r="E627" i="12"/>
  <c r="E620" i="12"/>
  <c r="E589" i="12"/>
  <c r="E553" i="12"/>
  <c r="E545" i="12"/>
  <c r="E539" i="12"/>
  <c r="E531" i="12"/>
  <c r="E522" i="12"/>
  <c r="E516" i="12"/>
  <c r="E508" i="12"/>
  <c r="E498" i="12"/>
  <c r="E410" i="12"/>
  <c r="E402" i="12"/>
  <c r="E396" i="12"/>
  <c r="E284" i="12"/>
  <c r="E278" i="12"/>
  <c r="E256" i="12"/>
  <c r="E248" i="12"/>
  <c r="E205" i="12"/>
  <c r="E199" i="12"/>
  <c r="E185" i="12"/>
  <c r="E181" i="12"/>
  <c r="E177" i="12"/>
  <c r="E173" i="12"/>
  <c r="E169" i="12"/>
  <c r="E148" i="12"/>
  <c r="E130" i="12"/>
  <c r="E109" i="12"/>
  <c r="E88" i="12"/>
  <c r="E82" i="12"/>
  <c r="E66" i="12"/>
  <c r="E54" i="12"/>
  <c r="E46" i="12"/>
  <c r="E42" i="12"/>
  <c r="E37" i="12"/>
  <c r="E764" i="12" l="1"/>
  <c r="E766" i="12" s="1"/>
  <c r="F6" i="1" s="1"/>
  <c r="C6" i="1" s="1"/>
  <c r="G6" i="1" s="1"/>
  <c r="E4" i="4"/>
  <c r="E6" i="4"/>
  <c r="E7" i="4"/>
  <c r="E8" i="4"/>
  <c r="E10" i="4"/>
  <c r="E11" i="4"/>
  <c r="E12" i="4"/>
  <c r="E13" i="4"/>
  <c r="E14" i="4"/>
  <c r="E15" i="4"/>
  <c r="E16" i="4"/>
  <c r="E17" i="4"/>
  <c r="E18" i="4"/>
  <c r="E19" i="4"/>
  <c r="E20" i="4"/>
  <c r="E21" i="4"/>
  <c r="E25" i="4"/>
  <c r="D5" i="3" s="1"/>
  <c r="E4" i="5"/>
  <c r="E6" i="5"/>
  <c r="E7" i="5"/>
  <c r="E8" i="5"/>
  <c r="E28" i="5" s="1"/>
  <c r="E9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30" i="5"/>
  <c r="E4" i="6"/>
  <c r="E6" i="6"/>
  <c r="E7" i="6"/>
  <c r="E8" i="6"/>
  <c r="E9" i="6"/>
  <c r="E10" i="6"/>
  <c r="E11" i="6"/>
  <c r="E12" i="6"/>
  <c r="E13" i="6"/>
  <c r="E14" i="6"/>
  <c r="E15" i="6"/>
  <c r="E19" i="6"/>
  <c r="D7" i="3" s="1"/>
  <c r="E7" i="3" s="1"/>
  <c r="E4" i="7"/>
  <c r="E14" i="7" s="1"/>
  <c r="E5" i="7"/>
  <c r="E6" i="7"/>
  <c r="E7" i="7"/>
  <c r="E8" i="7"/>
  <c r="E9" i="7"/>
  <c r="E10" i="7"/>
  <c r="E11" i="7"/>
  <c r="E12" i="7"/>
  <c r="E16" i="7"/>
  <c r="D6" i="3"/>
  <c r="E6" i="3" s="1"/>
  <c r="E8" i="3"/>
  <c r="E3" i="8"/>
  <c r="E4" i="8"/>
  <c r="E5" i="8"/>
  <c r="E6" i="8"/>
  <c r="E10" i="8"/>
  <c r="C10" i="1" s="1"/>
  <c r="G9" i="1" s="1"/>
  <c r="D3" i="9"/>
  <c r="D4" i="9"/>
  <c r="C11" i="1" s="1"/>
  <c r="G10" i="1" s="1"/>
  <c r="G12" i="1"/>
  <c r="D16" i="1"/>
  <c r="D3" i="10"/>
  <c r="D4" i="10" s="1"/>
  <c r="C12" i="1" s="1"/>
  <c r="G11" i="1" s="1"/>
  <c r="E17" i="6" l="1"/>
  <c r="E23" i="4"/>
  <c r="E8" i="8"/>
  <c r="E9" i="3"/>
  <c r="C9" i="1" s="1"/>
  <c r="G8" i="1" s="1"/>
  <c r="F13" i="1" s="1"/>
  <c r="C14" i="1" s="1"/>
  <c r="G13" i="1" s="1"/>
  <c r="C17" i="1" s="1"/>
  <c r="F16" i="1" l="1"/>
</calcChain>
</file>

<file path=xl/sharedStrings.xml><?xml version="1.0" encoding="utf-8"?>
<sst xmlns="http://schemas.openxmlformats.org/spreadsheetml/2006/main" count="963" uniqueCount="782">
  <si>
    <t>Gara per l'affidamento di servizi di manutenzione hardware fuori garanzia per gli uffici centrali e periferici del Sistema Informativo della fiscalità   ALLEGATO B - Offerta economica</t>
  </si>
  <si>
    <t xml:space="preserve">RIEPILOGO OFFERTA ECONOMICA </t>
  </si>
  <si>
    <t>importo totale offerto</t>
  </si>
  <si>
    <t>importo  posto a base d'asta</t>
  </si>
  <si>
    <t xml:space="preserve">servizi a canone </t>
  </si>
  <si>
    <t xml:space="preserve"> </t>
  </si>
  <si>
    <t>I</t>
  </si>
  <si>
    <t xml:space="preserve"> Manutenzione ordinaria  </t>
  </si>
  <si>
    <t xml:space="preserve">servizi a richiesta </t>
  </si>
  <si>
    <t>II</t>
  </si>
  <si>
    <t xml:space="preserve">Manutenzione straordinaria </t>
  </si>
  <si>
    <t>III</t>
  </si>
  <si>
    <t xml:space="preserve">Traslochi </t>
  </si>
  <si>
    <t>IV</t>
  </si>
  <si>
    <t xml:space="preserve">Servizi supplementari </t>
  </si>
  <si>
    <t>V</t>
  </si>
  <si>
    <t xml:space="preserve">Interventi sistemistici apparecchiature di rete  </t>
  </si>
  <si>
    <t>costi interferenziali</t>
  </si>
  <si>
    <t>TOTALE Servizi a Richiesta</t>
  </si>
  <si>
    <t xml:space="preserve">Totale offerta </t>
  </si>
  <si>
    <t>Prezzo Complessivo Offerto</t>
  </si>
  <si>
    <t>legenda</t>
  </si>
  <si>
    <t>input</t>
  </si>
  <si>
    <t>valore preimpostato</t>
  </si>
  <si>
    <t>valore calcolato</t>
  </si>
  <si>
    <t xml:space="preserve">Manutenzione ordinaria a canone </t>
  </si>
  <si>
    <t>Totale apparecchiature</t>
  </si>
  <si>
    <t>Numero canoni mensili</t>
  </si>
  <si>
    <t>Canone unitario offerto</t>
  </si>
  <si>
    <t>Canone totale</t>
  </si>
  <si>
    <t>ACCESS POINT</t>
  </si>
  <si>
    <t>Famiglia 1</t>
  </si>
  <si>
    <t>CISCO</t>
  </si>
  <si>
    <t>AIR-AP1252AG-E-K9</t>
  </si>
  <si>
    <t>AIR-BR1310G-E-K9-R</t>
  </si>
  <si>
    <t>AIR-LAP1142N-E-K9</t>
  </si>
  <si>
    <t>AIR-LAP1242AG-E-K9</t>
  </si>
  <si>
    <t>AIR-WCS-WL-10-K9</t>
  </si>
  <si>
    <t>AIR-WLC4402-50-K9</t>
  </si>
  <si>
    <t>CSS</t>
  </si>
  <si>
    <t>Famiglia 2</t>
  </si>
  <si>
    <t>CSS 11051</t>
  </si>
  <si>
    <t>CSS 11501</t>
  </si>
  <si>
    <t>DAT EST SCSI</t>
  </si>
  <si>
    <t>Famiglia 3</t>
  </si>
  <si>
    <t>TANDBERG</t>
  </si>
  <si>
    <t>LTO220</t>
  </si>
  <si>
    <t>DISK ARRAY</t>
  </si>
  <si>
    <t>Famiglia 4</t>
  </si>
  <si>
    <t>STORAGETEK</t>
  </si>
  <si>
    <t>D173 S1</t>
  </si>
  <si>
    <t>D173 S2</t>
  </si>
  <si>
    <t>D173 S4</t>
  </si>
  <si>
    <t>FLX 240</t>
  </si>
  <si>
    <t>Famiglia 5</t>
  </si>
  <si>
    <t>INFORTREND</t>
  </si>
  <si>
    <t>A08U-C2412</t>
  </si>
  <si>
    <t>NETWORK APPLIANCE</t>
  </si>
  <si>
    <t>FAS2020</t>
  </si>
  <si>
    <t>FAS2240HA</t>
  </si>
  <si>
    <t>FAS250</t>
  </si>
  <si>
    <t>FAS3020</t>
  </si>
  <si>
    <t>FAS3020 FILER</t>
  </si>
  <si>
    <t>Famiglia 6</t>
  </si>
  <si>
    <t>COMPAQ</t>
  </si>
  <si>
    <t>PROLIANT RA4100</t>
  </si>
  <si>
    <t>DELL</t>
  </si>
  <si>
    <t>POWER VAULT MD3620F</t>
  </si>
  <si>
    <t>EMC2</t>
  </si>
  <si>
    <t>AVAMAR GEN3</t>
  </si>
  <si>
    <t>IUNXITECH</t>
  </si>
  <si>
    <t>XSTOR2000-IB</t>
  </si>
  <si>
    <t>FAS3210-R5</t>
  </si>
  <si>
    <t>SIEMENS</t>
  </si>
  <si>
    <t>FIBRECAT CX3-10C</t>
  </si>
  <si>
    <t>FIBRECAT SX80</t>
  </si>
  <si>
    <t>PRIMERGY S40</t>
  </si>
  <si>
    <t>Famiglia 7</t>
  </si>
  <si>
    <t>IBM</t>
  </si>
  <si>
    <t>1722-60U</t>
  </si>
  <si>
    <t>3531-1RX</t>
  </si>
  <si>
    <t>DS4300</t>
  </si>
  <si>
    <t>BUFFALO TECHNOLOGY</t>
  </si>
  <si>
    <t>TS-H40TGL-R5</t>
  </si>
  <si>
    <t>DISK LIBRARY</t>
  </si>
  <si>
    <t>IOMEGA</t>
  </si>
  <si>
    <t>HUB/SWITCH</t>
  </si>
  <si>
    <t>Famiglia 13</t>
  </si>
  <si>
    <t>ALCATEL-LUCENT</t>
  </si>
  <si>
    <t>OS6850-P48H</t>
  </si>
  <si>
    <t>BROCADE</t>
  </si>
  <si>
    <t>E300</t>
  </si>
  <si>
    <t>AP1242AG-E-K9</t>
  </si>
  <si>
    <t>WS-C2950G-24-EI</t>
  </si>
  <si>
    <t>WS-C2950G-48-EI</t>
  </si>
  <si>
    <t>WS-C3548-XL-EN</t>
  </si>
  <si>
    <t>WS-C3750E-24PD-S</t>
  </si>
  <si>
    <t>WS-C3750E-48PD-SF</t>
  </si>
  <si>
    <t>WS-C3750G-48TS-E</t>
  </si>
  <si>
    <t>WS-C4506-E-B2</t>
  </si>
  <si>
    <t>WS-C4507R</t>
  </si>
  <si>
    <t>WS-C4510R</t>
  </si>
  <si>
    <t>WS-C6504-E</t>
  </si>
  <si>
    <t>WS-C6506</t>
  </si>
  <si>
    <t>WS-X4516</t>
  </si>
  <si>
    <t>Famiglia 14</t>
  </si>
  <si>
    <t>3COM</t>
  </si>
  <si>
    <t>SUPERSTACK 3300</t>
  </si>
  <si>
    <t>OS9800-RCB-A</t>
  </si>
  <si>
    <t>OS9-GNI-P24</t>
  </si>
  <si>
    <t>OS9-GNI-U24</t>
  </si>
  <si>
    <t>CABLETRON</t>
  </si>
  <si>
    <t>SMARTSWITCH6000</t>
  </si>
  <si>
    <t>CATALYST 3750</t>
  </si>
  <si>
    <t>NORTEL</t>
  </si>
  <si>
    <t>8608GBE</t>
  </si>
  <si>
    <t>8648GTR</t>
  </si>
  <si>
    <t>BAYSTACK 470-48</t>
  </si>
  <si>
    <t>BPS 2000</t>
  </si>
  <si>
    <t>ERS 4500</t>
  </si>
  <si>
    <t>ERS 8600</t>
  </si>
  <si>
    <t>ES 325</t>
  </si>
  <si>
    <t>PASSPORT 8610</t>
  </si>
  <si>
    <t>Famiglia 15</t>
  </si>
  <si>
    <t>RT-3C16406-4PK</t>
  </si>
  <si>
    <t>DATALINK</t>
  </si>
  <si>
    <t>RH52405-0</t>
  </si>
  <si>
    <t>ENTERASYS</t>
  </si>
  <si>
    <t>MATRIX E7</t>
  </si>
  <si>
    <t>VH-2402SM</t>
  </si>
  <si>
    <t>HP</t>
  </si>
  <si>
    <t>ACCELAR 8010</t>
  </si>
  <si>
    <t>BAYSTACK 450</t>
  </si>
  <si>
    <t>BAYSTACK 470-24</t>
  </si>
  <si>
    <t>SYNOPTICS</t>
  </si>
  <si>
    <t>LETTORI BADGE</t>
  </si>
  <si>
    <t>Famiglia 16</t>
  </si>
  <si>
    <t>AXESS TMC</t>
  </si>
  <si>
    <t>ENTHERTRAX+G</t>
  </si>
  <si>
    <t>BYTE</t>
  </si>
  <si>
    <t>TRD2500/L</t>
  </si>
  <si>
    <t>ITALDATA</t>
  </si>
  <si>
    <t>ID-POCKET</t>
  </si>
  <si>
    <t>SELESTA</t>
  </si>
  <si>
    <t>ISOTECH-A</t>
  </si>
  <si>
    <t>TECHNODRIVE</t>
  </si>
  <si>
    <t>FINGERCLOCK</t>
  </si>
  <si>
    <t>TREXOM</t>
  </si>
  <si>
    <t>ECHO BASIC M</t>
  </si>
  <si>
    <t>LIBRERIA DLT</t>
  </si>
  <si>
    <t>Famiglia 17</t>
  </si>
  <si>
    <t>Famiglia 18</t>
  </si>
  <si>
    <t>TL891 DLX</t>
  </si>
  <si>
    <t>MINI/SERVER</t>
  </si>
  <si>
    <t>Famiglia 19</t>
  </si>
  <si>
    <t>9131-52A</t>
  </si>
  <si>
    <t>Famiglia 20</t>
  </si>
  <si>
    <t>7043-140</t>
  </si>
  <si>
    <t>SUN</t>
  </si>
  <si>
    <t>Famiglia 22</t>
  </si>
  <si>
    <t>ASEM</t>
  </si>
  <si>
    <t>XN2</t>
  </si>
  <si>
    <t>PROLIANT ML110 G3</t>
  </si>
  <si>
    <t>CELSIUS 420</t>
  </si>
  <si>
    <t>CELSIUS 440</t>
  </si>
  <si>
    <t>CELSIUS 442</t>
  </si>
  <si>
    <t>Famiglia 23</t>
  </si>
  <si>
    <t>8682-5RY</t>
  </si>
  <si>
    <t>8685-7RX</t>
  </si>
  <si>
    <t>SYSTEM X3550</t>
  </si>
  <si>
    <t>Famiglia 24</t>
  </si>
  <si>
    <t>PROLIANT DL580R</t>
  </si>
  <si>
    <t>PROLIANT DL760</t>
  </si>
  <si>
    <t>PROLIANT ML370</t>
  </si>
  <si>
    <t>PROLIANT ML370T</t>
  </si>
  <si>
    <t>PROLIANT ML570R</t>
  </si>
  <si>
    <t>POWER EDGE 2900</t>
  </si>
  <si>
    <t>POWER EDGE R175</t>
  </si>
  <si>
    <t>FUJITSU</t>
  </si>
  <si>
    <t>PRIMERGY RX300S6</t>
  </si>
  <si>
    <t>PRIMERGY TX300S6</t>
  </si>
  <si>
    <t>PROLIANT BL685C G6 B2</t>
  </si>
  <si>
    <t>PROLIANT BL685C G6 B4</t>
  </si>
  <si>
    <t>PROLIANT DL160 G6</t>
  </si>
  <si>
    <t>PROLIANT DL580R G4</t>
  </si>
  <si>
    <t>PROLIANT DL585 G7</t>
  </si>
  <si>
    <t>PROLIANT ML150</t>
  </si>
  <si>
    <t>PROLIANT ML350R G4P</t>
  </si>
  <si>
    <t>PROLIANT ML350T</t>
  </si>
  <si>
    <t>PROLIANT ML350T06</t>
  </si>
  <si>
    <t>PROLIANT ML370T G4</t>
  </si>
  <si>
    <t>PROLIANT ML570T G3</t>
  </si>
  <si>
    <t>8840-11Y</t>
  </si>
  <si>
    <t>8841-PAM</t>
  </si>
  <si>
    <t>PRIMERGY 170</t>
  </si>
  <si>
    <t>PRIMERGY B120</t>
  </si>
  <si>
    <t>PRIMERGY C150</t>
  </si>
  <si>
    <t>PRIMERGY RX300S3</t>
  </si>
  <si>
    <t>PRIMERGY RX300S4</t>
  </si>
  <si>
    <t>PRIMERGY RX600</t>
  </si>
  <si>
    <t>PRIMERGY TX150</t>
  </si>
  <si>
    <t>PRIMERGY TX200</t>
  </si>
  <si>
    <t>PRIMERGY TX200S3</t>
  </si>
  <si>
    <t>PRIMERGY TX200S3D</t>
  </si>
  <si>
    <t>PRIMERGY TX300F</t>
  </si>
  <si>
    <t>PRIMERGY TX300S4</t>
  </si>
  <si>
    <t>MONITOR SPECIALI</t>
  </si>
  <si>
    <t>Famiglia 25</t>
  </si>
  <si>
    <t>SAMSUNG</t>
  </si>
  <si>
    <t>NAS</t>
  </si>
  <si>
    <t>Famiglia 26</t>
  </si>
  <si>
    <t>IX12-300R</t>
  </si>
  <si>
    <t>IX4-100 4TB</t>
  </si>
  <si>
    <t>IX4-200 4TB</t>
  </si>
  <si>
    <t>IX4-200D</t>
  </si>
  <si>
    <t>PRO400R-1TB</t>
  </si>
  <si>
    <t>PRO400R-2TB</t>
  </si>
  <si>
    <t>PRO450R-1TB</t>
  </si>
  <si>
    <t>PRO450R-2TB</t>
  </si>
  <si>
    <t>STORCENTER PX4-300D</t>
  </si>
  <si>
    <t>THECUS</t>
  </si>
  <si>
    <t>N7700PRO</t>
  </si>
  <si>
    <t>PC PORTATILE</t>
  </si>
  <si>
    <t>Famiglia 27</t>
  </si>
  <si>
    <t>APPLE</t>
  </si>
  <si>
    <t>A1181 MB062T-B</t>
  </si>
  <si>
    <t>IPAD WIFI 3G</t>
  </si>
  <si>
    <t>IPAD WIFI 4G 64GB</t>
  </si>
  <si>
    <t>MB466T/A</t>
  </si>
  <si>
    <t>Famiglia 28</t>
  </si>
  <si>
    <t>ACER</t>
  </si>
  <si>
    <t>ASPIRE ONE 751H-52BGK</t>
  </si>
  <si>
    <t>TRAVEL MT 3222WXCI</t>
  </si>
  <si>
    <t>TRAVEL MT 4062</t>
  </si>
  <si>
    <t>TRAVELMATE 5760</t>
  </si>
  <si>
    <t>ASUS</t>
  </si>
  <si>
    <t>AMILO PRO V8010</t>
  </si>
  <si>
    <t>LIFEBOOK C1020</t>
  </si>
  <si>
    <t>LIFEBOOK C1110</t>
  </si>
  <si>
    <t>LIFEBOOK E2010</t>
  </si>
  <si>
    <t>LIFEBOOK E7010</t>
  </si>
  <si>
    <t>LIFEBOOK E8010</t>
  </si>
  <si>
    <t>6550B</t>
  </si>
  <si>
    <t>6730B</t>
  </si>
  <si>
    <t>COMPAQ 8510P</t>
  </si>
  <si>
    <t>COMPAQ NX 7300</t>
  </si>
  <si>
    <t>NC 6320</t>
  </si>
  <si>
    <t>NC 8000</t>
  </si>
  <si>
    <t>NC 8430</t>
  </si>
  <si>
    <t>NW 8000</t>
  </si>
  <si>
    <t>NX 6310</t>
  </si>
  <si>
    <t>NX 7010</t>
  </si>
  <si>
    <t>OMNIBOOK XE4500</t>
  </si>
  <si>
    <t>PROBOOK 4310S</t>
  </si>
  <si>
    <t>PROBOOK 4320S</t>
  </si>
  <si>
    <t>2669-CTO</t>
  </si>
  <si>
    <t>2669-Z3V</t>
  </si>
  <si>
    <t>THINKPAD A22P</t>
  </si>
  <si>
    <t>THINKPAD R50 P4</t>
  </si>
  <si>
    <t>THINKPAD T43</t>
  </si>
  <si>
    <t>THINKPAD T60</t>
  </si>
  <si>
    <t>LENOVO</t>
  </si>
  <si>
    <t>2007-CTO</t>
  </si>
  <si>
    <t>THINKPAD E320</t>
  </si>
  <si>
    <t>THINKPAD X200</t>
  </si>
  <si>
    <t>THINKPAD X220</t>
  </si>
  <si>
    <t>THINKPAD X60S-1702</t>
  </si>
  <si>
    <t>TP X61</t>
  </si>
  <si>
    <t>MACINTOSH</t>
  </si>
  <si>
    <t>POWERBOOK G4</t>
  </si>
  <si>
    <t>PANASONIC</t>
  </si>
  <si>
    <t>CF T2</t>
  </si>
  <si>
    <t>CF W2</t>
  </si>
  <si>
    <t>CF-52</t>
  </si>
  <si>
    <t>NP900X3A-B02IT</t>
  </si>
  <si>
    <t>NP-X460-HAV1IT</t>
  </si>
  <si>
    <t>Q1 ULTRA</t>
  </si>
  <si>
    <t>SONY</t>
  </si>
  <si>
    <t>SVS1311B4ES.AE1</t>
  </si>
  <si>
    <t>SVZ1311S8E</t>
  </si>
  <si>
    <t>VAIO TX3XP-B</t>
  </si>
  <si>
    <t>VAIO VGN S5HP</t>
  </si>
  <si>
    <t>VAIO VGN SZ1 VP/C</t>
  </si>
  <si>
    <t>VAIO VGN TT11VN-X</t>
  </si>
  <si>
    <t>VAIO VGN TX5XN B</t>
  </si>
  <si>
    <t>VAIO VGN Z41WD</t>
  </si>
  <si>
    <t>VAIO VGN Z51WG</t>
  </si>
  <si>
    <t>VPCZ21X9E/B.IT1</t>
  </si>
  <si>
    <t>TOSHIBA</t>
  </si>
  <si>
    <t>M300 M753</t>
  </si>
  <si>
    <t>PORTAGE R500-121</t>
  </si>
  <si>
    <t>QOSMIO G20-111</t>
  </si>
  <si>
    <t>SATELLITE M40X-232</t>
  </si>
  <si>
    <t>TECRA 9000</t>
  </si>
  <si>
    <t>TECRA A10</t>
  </si>
  <si>
    <t>TECRA A10-1LT</t>
  </si>
  <si>
    <t>TECRA A4-227</t>
  </si>
  <si>
    <t>TECRA-A7</t>
  </si>
  <si>
    <t>PC/VIDEO</t>
  </si>
  <si>
    <t>Famiglia 29</t>
  </si>
  <si>
    <t>IMAC MC511T/A</t>
  </si>
  <si>
    <t>IMAC27 MC814T.Z0M7G</t>
  </si>
  <si>
    <t>MACPRO</t>
  </si>
  <si>
    <t>Famiglia 30</t>
  </si>
  <si>
    <t>VAIO VGC JS3E/S</t>
  </si>
  <si>
    <t>VAIO VGC V2S-S</t>
  </si>
  <si>
    <t>VAIO VPCL14S2E/S</t>
  </si>
  <si>
    <t>SUNBLADE 150</t>
  </si>
  <si>
    <t>Famiglia 31</t>
  </si>
  <si>
    <t>VERITON 7500G</t>
  </si>
  <si>
    <t>DESKPRO 6350</t>
  </si>
  <si>
    <t>EVO D510</t>
  </si>
  <si>
    <t>COOLERMASTER</t>
  </si>
  <si>
    <t>STACKER E6700</t>
  </si>
  <si>
    <t>OPTIPLEX 210L</t>
  </si>
  <si>
    <t>OPTIPLEX GX 620</t>
  </si>
  <si>
    <t>ESPRIMO E3521 STAR5</t>
  </si>
  <si>
    <t>ESPRIMO E500 E85+</t>
  </si>
  <si>
    <t>ESPRIMO E5731 STAR5</t>
  </si>
  <si>
    <t>ESPRIMO P5731</t>
  </si>
  <si>
    <t>6200 PRO SFF</t>
  </si>
  <si>
    <t>6200 PRO XL506AV</t>
  </si>
  <si>
    <t>D510 CMT</t>
  </si>
  <si>
    <t>D530 SFF</t>
  </si>
  <si>
    <t>DC7100SFF</t>
  </si>
  <si>
    <t>DC7700</t>
  </si>
  <si>
    <t>DX5150 MT</t>
  </si>
  <si>
    <t>XW4300</t>
  </si>
  <si>
    <t>XW6600</t>
  </si>
  <si>
    <t>XW8000</t>
  </si>
  <si>
    <t>XW8600</t>
  </si>
  <si>
    <t>6841-GAG</t>
  </si>
  <si>
    <t>8171-S50</t>
  </si>
  <si>
    <t>8171-S51</t>
  </si>
  <si>
    <t>8171-WA3</t>
  </si>
  <si>
    <t>8215-WBM</t>
  </si>
  <si>
    <t>8309-44G</t>
  </si>
  <si>
    <t>A22P DT P4 1500</t>
  </si>
  <si>
    <t>THINKCENTRE-E51</t>
  </si>
  <si>
    <t>THINKCENTRE-S51</t>
  </si>
  <si>
    <t>8143-CTO</t>
  </si>
  <si>
    <t>8212-CTO</t>
  </si>
  <si>
    <t>9374-W1J</t>
  </si>
  <si>
    <t>9374-W1K</t>
  </si>
  <si>
    <t>MEGABYTE</t>
  </si>
  <si>
    <t>REFERENCE T</t>
  </si>
  <si>
    <t>MITAS</t>
  </si>
  <si>
    <t>EINSTEIN LINE</t>
  </si>
  <si>
    <t>OLIDATA</t>
  </si>
  <si>
    <t>VASSANT DSPA 3400</t>
  </si>
  <si>
    <t>PRAIM</t>
  </si>
  <si>
    <t>XPE5915-C</t>
  </si>
  <si>
    <t>CELSIUS R630</t>
  </si>
  <si>
    <t>CELSIUS R640</t>
  </si>
  <si>
    <t>ESPRIMO E5600</t>
  </si>
  <si>
    <t>ESPRIMO E5730 STAR4</t>
  </si>
  <si>
    <t>ESPRIMO E5730 STAR5</t>
  </si>
  <si>
    <t>ESPRIMO E5925</t>
  </si>
  <si>
    <t>ESPRIMO P5730</t>
  </si>
  <si>
    <t>SCENIC 860</t>
  </si>
  <si>
    <t>SCENIC E600</t>
  </si>
  <si>
    <t>SCENIC EB 1141</t>
  </si>
  <si>
    <t>SCENIC L</t>
  </si>
  <si>
    <t>SCENIC N300</t>
  </si>
  <si>
    <t>SCENIC P300</t>
  </si>
  <si>
    <t>SCENIC P320</t>
  </si>
  <si>
    <t>SCENIC P4HT</t>
  </si>
  <si>
    <t>SCENIC T815</t>
  </si>
  <si>
    <t>SCENIC T845</t>
  </si>
  <si>
    <t>SCENIC W300</t>
  </si>
  <si>
    <t>SCENIC W600</t>
  </si>
  <si>
    <t>SCENIC XL</t>
  </si>
  <si>
    <t>PLOTTER</t>
  </si>
  <si>
    <t>Famiglia 32</t>
  </si>
  <si>
    <t>CANON</t>
  </si>
  <si>
    <t>750C</t>
  </si>
  <si>
    <t>CAD JET2</t>
  </si>
  <si>
    <t>DESIGNJET 500</t>
  </si>
  <si>
    <t>DESIGNJET T2300</t>
  </si>
  <si>
    <t>RACK</t>
  </si>
  <si>
    <t>Famiglia 33</t>
  </si>
  <si>
    <t>ROUTER</t>
  </si>
  <si>
    <t>Famiglia 34</t>
  </si>
  <si>
    <t>CATALYST 2950</t>
  </si>
  <si>
    <t>CATALYST 2950G</t>
  </si>
  <si>
    <t>WS-C6504E-S32GE</t>
  </si>
  <si>
    <t>Famiglia 35</t>
  </si>
  <si>
    <t>2911 WAASX</t>
  </si>
  <si>
    <t>3925 WAASX</t>
  </si>
  <si>
    <t>Famiglia 36</t>
  </si>
  <si>
    <t>3825-AC-IP</t>
  </si>
  <si>
    <t>3845-AC-IP</t>
  </si>
  <si>
    <t>SCANNER</t>
  </si>
  <si>
    <t>Famiglia 37</t>
  </si>
  <si>
    <t>MICROTEK</t>
  </si>
  <si>
    <t>SCANMAKER X6</t>
  </si>
  <si>
    <t>MUSTEK</t>
  </si>
  <si>
    <t>A3 SP</t>
  </si>
  <si>
    <t>Famiglia 38</t>
  </si>
  <si>
    <t>KODAK</t>
  </si>
  <si>
    <t>KDS 1500D</t>
  </si>
  <si>
    <t>KDS I60</t>
  </si>
  <si>
    <t>Famiglia 39</t>
  </si>
  <si>
    <t>5200F</t>
  </si>
  <si>
    <t>9950F</t>
  </si>
  <si>
    <t>D 1250</t>
  </si>
  <si>
    <t>DR-2080C</t>
  </si>
  <si>
    <t>LIDE 100</t>
  </si>
  <si>
    <t>LIDE 30 A4</t>
  </si>
  <si>
    <t>8100C</t>
  </si>
  <si>
    <t>9200C</t>
  </si>
  <si>
    <t>SCANJET 2002</t>
  </si>
  <si>
    <t>SCANJET 4500C</t>
  </si>
  <si>
    <t>SCANJET 4670</t>
  </si>
  <si>
    <t>SCANJET 5400C</t>
  </si>
  <si>
    <t>SCANJET 5500</t>
  </si>
  <si>
    <t>SCANJET 5550C</t>
  </si>
  <si>
    <t>SCANJET 5590</t>
  </si>
  <si>
    <t>SCANJET 5590P</t>
  </si>
  <si>
    <t>SCANJET 7450C</t>
  </si>
  <si>
    <t>SCANJET N6310</t>
  </si>
  <si>
    <t>IMAGE</t>
  </si>
  <si>
    <t>WIDETEK A2</t>
  </si>
  <si>
    <t>IRIS</t>
  </si>
  <si>
    <t>IRISCAN EXPRESS 2</t>
  </si>
  <si>
    <t>IRISPEN EXPRESS 6</t>
  </si>
  <si>
    <t>NASHUATEC</t>
  </si>
  <si>
    <t>SC430DC</t>
  </si>
  <si>
    <t>NORTEK</t>
  </si>
  <si>
    <t>TRAVELSCAN 1200</t>
  </si>
  <si>
    <t>PLUSTEK</t>
  </si>
  <si>
    <t>OPTICSLIM M12</t>
  </si>
  <si>
    <t>Famiglia 40</t>
  </si>
  <si>
    <t>LIDE 500F</t>
  </si>
  <si>
    <t>EPSON</t>
  </si>
  <si>
    <t>1290 PHOTO</t>
  </si>
  <si>
    <t>3170 PHOTO</t>
  </si>
  <si>
    <t>GT 10000</t>
  </si>
  <si>
    <t>GT 15000</t>
  </si>
  <si>
    <t>GT 2500</t>
  </si>
  <si>
    <t>GT-1500</t>
  </si>
  <si>
    <t>GT-20000</t>
  </si>
  <si>
    <t>PERFECT 1200 S</t>
  </si>
  <si>
    <t>PERFECT 1250</t>
  </si>
  <si>
    <t>PERFECT 1260</t>
  </si>
  <si>
    <t>PERFECT 1640 SU</t>
  </si>
  <si>
    <t>PERFECT 4490</t>
  </si>
  <si>
    <t>PERFECT 4490 OFFICE</t>
  </si>
  <si>
    <t>PERFECTION 4180</t>
  </si>
  <si>
    <t>FI 4010CU</t>
  </si>
  <si>
    <t>FI 4220C2</t>
  </si>
  <si>
    <t>FI 5015C</t>
  </si>
  <si>
    <t>FI 5220C</t>
  </si>
  <si>
    <t>FI 6670</t>
  </si>
  <si>
    <t>M 3096</t>
  </si>
  <si>
    <t>M 4097D</t>
  </si>
  <si>
    <t>GENIUS</t>
  </si>
  <si>
    <t>COLORPAGE SF600</t>
  </si>
  <si>
    <t>STAMP. MULTIF.</t>
  </si>
  <si>
    <t>Famiglia 41</t>
  </si>
  <si>
    <t>OFFICEJET 9120</t>
  </si>
  <si>
    <t>OFFICEJET PSC 2610</t>
  </si>
  <si>
    <t>LEXMARK</t>
  </si>
  <si>
    <t>X544DN</t>
  </si>
  <si>
    <t>Famiglia 42</t>
  </si>
  <si>
    <t>BROTHER</t>
  </si>
  <si>
    <t>MFC 3220C</t>
  </si>
  <si>
    <t>MFC 8860DN</t>
  </si>
  <si>
    <t>MFC 9420CN</t>
  </si>
  <si>
    <t>MFC-9840CDW</t>
  </si>
  <si>
    <t>LASERJET M3035 MFP</t>
  </si>
  <si>
    <t>X642E</t>
  </si>
  <si>
    <t>X646E</t>
  </si>
  <si>
    <t>X782E</t>
  </si>
  <si>
    <t>CLX 6240FX</t>
  </si>
  <si>
    <t>CLX-3175FW</t>
  </si>
  <si>
    <t>CLX-3185FW</t>
  </si>
  <si>
    <t>CLX-9250ND/PS</t>
  </si>
  <si>
    <t>SCX-5530FN</t>
  </si>
  <si>
    <t>SCX-5637FR</t>
  </si>
  <si>
    <t>SCX-5835FN</t>
  </si>
  <si>
    <t>STAMPANTE</t>
  </si>
  <si>
    <t>Famiglia 43</t>
  </si>
  <si>
    <t>OKI</t>
  </si>
  <si>
    <t>C7300N</t>
  </si>
  <si>
    <t>C9600DN</t>
  </si>
  <si>
    <t>Famiglia 44</t>
  </si>
  <si>
    <t>PIXMA IP100</t>
  </si>
  <si>
    <t>PIXMA MP780</t>
  </si>
  <si>
    <t>Famiglia 45</t>
  </si>
  <si>
    <t>C5400N</t>
  </si>
  <si>
    <t>C5450N</t>
  </si>
  <si>
    <t>C5900DN</t>
  </si>
  <si>
    <t>XEROX</t>
  </si>
  <si>
    <t>PHASER 5500DN</t>
  </si>
  <si>
    <t>PHASER 5550DN</t>
  </si>
  <si>
    <t>PHASER 5550DN-FSC</t>
  </si>
  <si>
    <t>PHASER 6180DN</t>
  </si>
  <si>
    <t>PHASER 6300DN</t>
  </si>
  <si>
    <t>PHASER 6350</t>
  </si>
  <si>
    <t>ZEBRA</t>
  </si>
  <si>
    <t>TLP 3844-Z</t>
  </si>
  <si>
    <t>Famiglia 46</t>
  </si>
  <si>
    <t>IP90</t>
  </si>
  <si>
    <t>ACULASERC3800DN</t>
  </si>
  <si>
    <t>STYLUS PHOTO P50</t>
  </si>
  <si>
    <t>STYLUS PHOTO R800</t>
  </si>
  <si>
    <t>5550 DN</t>
  </si>
  <si>
    <t>DESKJET 460WBT</t>
  </si>
  <si>
    <t>LASERJET 5550DN</t>
  </si>
  <si>
    <t>OFFICEJET H470WBT</t>
  </si>
  <si>
    <t>KYOCERA</t>
  </si>
  <si>
    <t>FS-C5100DN</t>
  </si>
  <si>
    <t>FS-C8500DN</t>
  </si>
  <si>
    <t>762DN</t>
  </si>
  <si>
    <t>C532DN</t>
  </si>
  <si>
    <t>C736DN</t>
  </si>
  <si>
    <t>C920N</t>
  </si>
  <si>
    <t>C935DTN</t>
  </si>
  <si>
    <t>OPTRA W820DN</t>
  </si>
  <si>
    <t>OPTRA W840DN</t>
  </si>
  <si>
    <t>RICOH</t>
  </si>
  <si>
    <t>AFICIO CL7200</t>
  </si>
  <si>
    <t>TALLY</t>
  </si>
  <si>
    <t>THIN CLIENT</t>
  </si>
  <si>
    <t>Famiglia 47</t>
  </si>
  <si>
    <t>NC240</t>
  </si>
  <si>
    <t>SM930XT</t>
  </si>
  <si>
    <t>SMTC240</t>
  </si>
  <si>
    <t>AYTHIS</t>
  </si>
  <si>
    <t>ELISA NEW</t>
  </si>
  <si>
    <t>SICERT</t>
  </si>
  <si>
    <t>ELISA08-201</t>
  </si>
  <si>
    <t>UPS</t>
  </si>
  <si>
    <t>EMERSON</t>
  </si>
  <si>
    <t>GXT3 3000RT 230</t>
  </si>
  <si>
    <t>PSPXT1250-230USB</t>
  </si>
  <si>
    <t xml:space="preserve">Totale offerto per i servizi a canone </t>
  </si>
  <si>
    <t>Riepilogo manutenzione straordinaria</t>
  </si>
  <si>
    <t xml:space="preserve">classe </t>
  </si>
  <si>
    <t>tipo apparecchiature</t>
  </si>
  <si>
    <t>n.int (a)</t>
  </si>
  <si>
    <t xml:space="preserve">importo unitario medio pesato intervento (b) </t>
  </si>
  <si>
    <t>Totale (a X b)</t>
  </si>
  <si>
    <t>A</t>
  </si>
  <si>
    <t>Personal Computer</t>
  </si>
  <si>
    <t>B</t>
  </si>
  <si>
    <t>Server, Disk array, NAS</t>
  </si>
  <si>
    <t>C</t>
  </si>
  <si>
    <t>D</t>
  </si>
  <si>
    <t xml:space="preserve">Stampanti e scanner </t>
  </si>
  <si>
    <t>Totale (A +B +C +D)</t>
  </si>
  <si>
    <t>Manutenzione straordinaria - classe A</t>
  </si>
  <si>
    <t>TIPO INTERVENTO</t>
  </si>
  <si>
    <t>prezzo (a)</t>
  </si>
  <si>
    <t>peso % (b)</t>
  </si>
  <si>
    <t>prezzo pesato (axb)</t>
  </si>
  <si>
    <t>Installazione SW di Sistema</t>
  </si>
  <si>
    <t>Sostituzione dispositivi collegati alla PDL:</t>
  </si>
  <si>
    <t> 2</t>
  </si>
  <si>
    <t>Mouse, Tastiera</t>
  </si>
  <si>
    <t>Webcam</t>
  </si>
  <si>
    <t>HDD esterno</t>
  </si>
  <si>
    <t>Sostituzione di dispositivi interni:</t>
  </si>
  <si>
    <t> 5</t>
  </si>
  <si>
    <t>Schede Video, Audio</t>
  </si>
  <si>
    <t>Schede di rete LAN</t>
  </si>
  <si>
    <t>Banco di memoria RAM</t>
  </si>
  <si>
    <t>Processore</t>
  </si>
  <si>
    <t>Scheda Madre</t>
  </si>
  <si>
    <t>Batteria a tampone</t>
  </si>
  <si>
    <t>Alimentatore</t>
  </si>
  <si>
    <t>Drive CD/DVD/BluRay</t>
  </si>
  <si>
    <t>HDD</t>
  </si>
  <si>
    <t>Sostituzione parti dello Chassis</t>
  </si>
  <si>
    <t>Sostituzione Monitor per Computer fissi</t>
  </si>
  <si>
    <t>Sostituzione Schermo per PC Portatili</t>
  </si>
  <si>
    <t>Importo unitario intervento classe “A” (1+2+3+4+5+6+7+8+9+10+11+12+13+14+15+16)</t>
  </si>
  <si>
    <t xml:space="preserve">Importo unitario offerto </t>
  </si>
  <si>
    <t>Manutenzione straordinaria - classe B</t>
  </si>
  <si>
    <t xml:space="preserve">prezzo (a) </t>
  </si>
  <si>
    <t xml:space="preserve">peso % (b) </t>
  </si>
  <si>
    <t>Sostituzione dispositivi collegati alla Apparecchiatura</t>
  </si>
  <si>
    <t>Mouse, Tastiera, Webcam</t>
  </si>
  <si>
    <t>SWITCH KVM</t>
  </si>
  <si>
    <t>Sostituzione pacco batterie UPS (di potenza fino a 1 KVA</t>
  </si>
  <si>
    <t>Sostituzione pacco batterie UPS (di potenza &gt; 1 KVA)</t>
  </si>
  <si>
    <t>Sostituzione di dispositivi interni</t>
  </si>
  <si>
    <t>Schede di rete LAN con attacco RJ45</t>
  </si>
  <si>
    <t>Schede di interfaccia in Fibra ottica</t>
  </si>
  <si>
    <t>Processore Dual-Core</t>
  </si>
  <si>
    <t>Processore Quad-Core</t>
  </si>
  <si>
    <t>HDD SCSI</t>
  </si>
  <si>
    <t>HDD SAS</t>
  </si>
  <si>
    <t>HDD SATA</t>
  </si>
  <si>
    <t>Sostituzione Array-DISK</t>
  </si>
  <si>
    <t>Sostituzione Monitor</t>
  </si>
  <si>
    <r>
      <t>Importo unitario intervento</t>
    </r>
    <r>
      <rPr>
        <b/>
        <sz val="10"/>
        <color indexed="8"/>
        <rFont val="Trebuchet MS"/>
        <family val="2"/>
      </rPr>
      <t xml:space="preserve"> “classe B”  (1+2+3+4+5+6+7+8+9+10+11+12+13+14+15+16+17+18+19+20+21)   </t>
    </r>
  </si>
  <si>
    <t>Manutenzione straordinaria - classe C</t>
  </si>
  <si>
    <t>Schede di rete LAN con attacco RJ45 24 Porte</t>
  </si>
  <si>
    <t>Schede di rete LAN con attacco RJ45 48 Porte</t>
  </si>
  <si>
    <t>Dispositivo di memoria</t>
  </si>
  <si>
    <r>
      <t>Importo unitario intervento</t>
    </r>
    <r>
      <rPr>
        <b/>
        <sz val="10"/>
        <color indexed="8"/>
        <rFont val="Trebuchet MS"/>
        <family val="2"/>
      </rPr>
      <t xml:space="preserve"> “classe C” (1+2+3+4+5+6+7+8+9+10+11)</t>
    </r>
  </si>
  <si>
    <t>Manutenzione straordinaria - classe D</t>
  </si>
  <si>
    <t>1 </t>
  </si>
  <si>
    <t>Sostituzione gruppo Fusore</t>
  </si>
  <si>
    <t>Revisione dispositivi meccanici quali cinghie rulli etc.</t>
  </si>
  <si>
    <t> 3</t>
  </si>
  <si>
    <t>Sostituzione cassetti di alimentazione della carta</t>
  </si>
  <si>
    <t> 4</t>
  </si>
  <si>
    <t>Sostituzione schede di logica</t>
  </si>
  <si>
    <t>Sostituzione schede di interfaccia di rete</t>
  </si>
  <si>
    <t> 6</t>
  </si>
  <si>
    <t>Sostituzione schede di memoria</t>
  </si>
  <si>
    <t> 7</t>
  </si>
  <si>
    <t>Sostituzione lampada Scanner o PRT multifunzione</t>
  </si>
  <si>
    <t> 8</t>
  </si>
  <si>
    <t>Sostituzione ADF dello scanner o PRT multifunzione</t>
  </si>
  <si>
    <t> 9</t>
  </si>
  <si>
    <t>Importo unitario intervento “classe D” (1+2+3+4+5+6+7+8+9)</t>
  </si>
  <si>
    <t xml:space="preserve">Qta stimata Totale (a) </t>
  </si>
  <si>
    <t>Prezzo unitario offerto (b)</t>
  </si>
  <si>
    <t>Totale (axb)</t>
  </si>
  <si>
    <t>TRASLOCHI A  (PDL)- città</t>
  </si>
  <si>
    <t>TRASLOCHI A (PDL) - regione</t>
  </si>
  <si>
    <t>TRASLOCHI B (SERVER/RACK)- città</t>
  </si>
  <si>
    <t>TRASLOCHI B (SERVER/RACK)- regione</t>
  </si>
  <si>
    <t>TRASLOCHI C (massimale non soggetto a ribasso)</t>
  </si>
  <si>
    <t xml:space="preserve">Totale </t>
  </si>
  <si>
    <t>totale offerto servizi di trasloco</t>
  </si>
  <si>
    <t xml:space="preserve">Qta stimata Totale in ore (a) </t>
  </si>
  <si>
    <t>Prezzo orario offerto (b)</t>
  </si>
  <si>
    <t>Servizi supplementari</t>
  </si>
  <si>
    <t xml:space="preserve">Qta stimata Totale in giorni (a) </t>
  </si>
  <si>
    <t>Prezzo giornaliero offerto (b)</t>
  </si>
  <si>
    <t>Interventi sistemistici su apparecchiature di rete</t>
  </si>
  <si>
    <t>AIRONET 3600</t>
  </si>
  <si>
    <t>APPLIANCE</t>
  </si>
  <si>
    <t>ACCESSDATA</t>
  </si>
  <si>
    <t>MPE+</t>
  </si>
  <si>
    <t>CELLEBRITE</t>
  </si>
  <si>
    <t>UFED ULTIMATE</t>
  </si>
  <si>
    <t>CIPHERTEX</t>
  </si>
  <si>
    <t>CX-RANGER-EX</t>
  </si>
  <si>
    <t>KACE K2100S</t>
  </si>
  <si>
    <t>DIGITAL INTELLIGENCE</t>
  </si>
  <si>
    <t>FRED-1R F1100</t>
  </si>
  <si>
    <t>FRED-SR-F3110</t>
  </si>
  <si>
    <t>TD2</t>
  </si>
  <si>
    <t>TD2+W3820</t>
  </si>
  <si>
    <t>ULTRAKIT III W3820</t>
  </si>
  <si>
    <t>VPER KIT K4005</t>
  </si>
  <si>
    <t>ICS</t>
  </si>
  <si>
    <t>IMAGE MASSTER SOLO-4</t>
  </si>
  <si>
    <t>LOGICUBE</t>
  </si>
  <si>
    <t>TALON ENHANCED</t>
  </si>
  <si>
    <t>TABLEAU</t>
  </si>
  <si>
    <t>TMSS II01</t>
  </si>
  <si>
    <t>ELIMINA-CODE</t>
  </si>
  <si>
    <t>Famiglia 48</t>
  </si>
  <si>
    <t>ELISA</t>
  </si>
  <si>
    <t>LEONARDO</t>
  </si>
  <si>
    <t>WS-C2960S</t>
  </si>
  <si>
    <t>AVAYA</t>
  </si>
  <si>
    <t>GW430</t>
  </si>
  <si>
    <t>GW450</t>
  </si>
  <si>
    <t>ADP SOFTWARE SOLUTION ITALIA</t>
  </si>
  <si>
    <t>IDV/STD/PROX</t>
  </si>
  <si>
    <t>SOLARI DI UDINE</t>
  </si>
  <si>
    <t>LBX 2810 MIFARE</t>
  </si>
  <si>
    <t>AR585 F1</t>
  </si>
  <si>
    <t>S8800</t>
  </si>
  <si>
    <t>9111-520</t>
  </si>
  <si>
    <t>ULTRASHARP U2412M</t>
  </si>
  <si>
    <t>ELO</t>
  </si>
  <si>
    <t>4200L</t>
  </si>
  <si>
    <t>SYNCMASTER B2440MH</t>
  </si>
  <si>
    <t>TS-XL456</t>
  </si>
  <si>
    <t>STOREEASY 1630</t>
  </si>
  <si>
    <t>IX4-300 4TB</t>
  </si>
  <si>
    <t>N10850</t>
  </si>
  <si>
    <t>W8900 24TB</t>
  </si>
  <si>
    <t>MACBOOK PRO 13"</t>
  </si>
  <si>
    <t>TM 5760 W</t>
  </si>
  <si>
    <t>TRAVELMATE 4602WLMI</t>
  </si>
  <si>
    <t>TRAVELMATE 6293</t>
  </si>
  <si>
    <t>G2PS</t>
  </si>
  <si>
    <t>M2400</t>
  </si>
  <si>
    <t>M2E</t>
  </si>
  <si>
    <t>U5F-2B013P</t>
  </si>
  <si>
    <t>X58C</t>
  </si>
  <si>
    <t>INSPIRON 7720</t>
  </si>
  <si>
    <t>LATIDUDE D530</t>
  </si>
  <si>
    <t>VOSTRO 3460</t>
  </si>
  <si>
    <t>AMILO PRO V2020</t>
  </si>
  <si>
    <t>AMILO PRO V3505</t>
  </si>
  <si>
    <t>AMILO PRO V8210</t>
  </si>
  <si>
    <t>CELSIUS H230</t>
  </si>
  <si>
    <t>ESPRIMO D9500</t>
  </si>
  <si>
    <t>ESPRIMO U9210</t>
  </si>
  <si>
    <t>GATEWAY</t>
  </si>
  <si>
    <t>NO50</t>
  </si>
  <si>
    <t>ELITEBOOK 8570P</t>
  </si>
  <si>
    <t>PAVILION DV6699EL</t>
  </si>
  <si>
    <t>THINKPAD A31P</t>
  </si>
  <si>
    <t>THINKPAD R40</t>
  </si>
  <si>
    <t>L530</t>
  </si>
  <si>
    <t>THINKPAD R61</t>
  </si>
  <si>
    <t>THINKPAD X230</t>
  </si>
  <si>
    <t>NEC</t>
  </si>
  <si>
    <t>VERSA L320</t>
  </si>
  <si>
    <t>NP-P500-FA01</t>
  </si>
  <si>
    <t>VAIO SVE 1111M1EW</t>
  </si>
  <si>
    <t>PORTEGE R55-11Z</t>
  </si>
  <si>
    <t>R700</t>
  </si>
  <si>
    <t>SATELLITE A100-703</t>
  </si>
  <si>
    <t>SATELLITE NB10</t>
  </si>
  <si>
    <t>SATELLITE PRO L500-1K1</t>
  </si>
  <si>
    <t>SATELLITE PRO U400</t>
  </si>
  <si>
    <t>SATELLITE PRO U500</t>
  </si>
  <si>
    <t>VERITON X480G</t>
  </si>
  <si>
    <t>BM6835</t>
  </si>
  <si>
    <t>VOSTRO 420 LMT</t>
  </si>
  <si>
    <t>CELSIUS M430</t>
  </si>
  <si>
    <t>CELSIUS M460</t>
  </si>
  <si>
    <t>ESPRIMO P3520</t>
  </si>
  <si>
    <t>ESPRIMO P5710</t>
  </si>
  <si>
    <t>ESPRIMO P5925</t>
  </si>
  <si>
    <t>6300 PRO SFF</t>
  </si>
  <si>
    <t>Z420</t>
  </si>
  <si>
    <t>Z800</t>
  </si>
  <si>
    <t>THINKCENTRE EDGE 72 SFF</t>
  </si>
  <si>
    <t>VASSANT X2 5600</t>
  </si>
  <si>
    <t>OLIVETTI</t>
  </si>
  <si>
    <t>PA200-30B</t>
  </si>
  <si>
    <t>GENERICO</t>
  </si>
  <si>
    <t>RACK GENERICO</t>
  </si>
  <si>
    <t>BLC7000</t>
  </si>
  <si>
    <t>MDW</t>
  </si>
  <si>
    <t>AGADIR</t>
  </si>
  <si>
    <t>3925E</t>
  </si>
  <si>
    <t>CANOSCAN 5600F</t>
  </si>
  <si>
    <t>SCANMATE I1120</t>
  </si>
  <si>
    <t>MICROREI</t>
  </si>
  <si>
    <t>RS 1200</t>
  </si>
  <si>
    <t>SCANJET 6350C</t>
  </si>
  <si>
    <t>PERFECT 1640 SO</t>
  </si>
  <si>
    <t>WORKFORCE DS-50000N</t>
  </si>
  <si>
    <t>DCP-9270CDN</t>
  </si>
  <si>
    <t>MFC 8380DN</t>
  </si>
  <si>
    <t>MX410DE</t>
  </si>
  <si>
    <t>C8600N</t>
  </si>
  <si>
    <t>PHASER 6280</t>
  </si>
  <si>
    <t>ZXP8</t>
  </si>
  <si>
    <t>LBP1210</t>
  </si>
  <si>
    <t>LBP800</t>
  </si>
  <si>
    <t>STYLUS R800</t>
  </si>
  <si>
    <t>OFFICEJET 100 MOBILE</t>
  </si>
  <si>
    <t>FS-C5350DN</t>
  </si>
  <si>
    <t>15R0144-OPTRA W840DN</t>
  </si>
  <si>
    <t>40X0867-OPTRA W840DN</t>
  </si>
  <si>
    <t>C752DN</t>
  </si>
  <si>
    <t>CX410DE</t>
  </si>
  <si>
    <t>AFICIO SPC420DN</t>
  </si>
  <si>
    <t>PHASER 7500VDN</t>
  </si>
  <si>
    <t>STAMPANTE 3D</t>
  </si>
  <si>
    <t>MAKERBOT</t>
  </si>
  <si>
    <t>REPLICATOR 2</t>
  </si>
  <si>
    <t>STAMPANTE ETICHETTE</t>
  </si>
  <si>
    <t>QL-570</t>
  </si>
  <si>
    <t>DYMO</t>
  </si>
  <si>
    <t>LABELWRITER 450 TURBO</t>
  </si>
  <si>
    <t>TABLET</t>
  </si>
  <si>
    <t>IPAD MINI WIFI 4G 16GB</t>
  </si>
  <si>
    <t>IPAD RETINA</t>
  </si>
  <si>
    <t>TF700T</t>
  </si>
  <si>
    <t>ATIV TAB 7 128GB</t>
  </si>
  <si>
    <t>GALAXY TAB 2 10.1</t>
  </si>
  <si>
    <t>Famiglia 49</t>
  </si>
  <si>
    <t>Famiglia 50</t>
  </si>
  <si>
    <t xml:space="preserve"> Totale</t>
  </si>
  <si>
    <t>Apparati di rete hub/switch, router proxy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</si>
</sst>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;[Red]#,##0"/>
    <numFmt numFmtId="165" formatCode="&quot; € &quot;#,##0.00\ ;&quot;-€ &quot;#,##0.00\ ;&quot; € -&quot;#\ ;@\ "/>
    <numFmt numFmtId="166" formatCode="#,##0\ ;\-#,##0\ "/>
    <numFmt numFmtId="167" formatCode="[$€-410]\ #,##0.00\ ;\-[$€-410]\ #,##0.00\ ;[$€-410]&quot; -&quot;#\ ;@\ "/>
  </numFmts>
  <fonts count="43"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indexed="53"/>
      <name val="Calibri"/>
      <family val="2"/>
    </font>
    <font>
      <b/>
      <sz val="12"/>
      <color indexed="59"/>
      <name val="Calibri"/>
      <family val="2"/>
    </font>
    <font>
      <b/>
      <sz val="11"/>
      <color indexed="59"/>
      <name val="Calibri"/>
      <family val="2"/>
    </font>
    <font>
      <sz val="11"/>
      <name val="Calibri"/>
      <family val="2"/>
    </font>
    <font>
      <sz val="11"/>
      <color indexed="26"/>
      <name val="Calibri"/>
      <family val="2"/>
    </font>
    <font>
      <i/>
      <sz val="8"/>
      <color indexed="55"/>
      <name val="Calibri"/>
      <family val="2"/>
    </font>
    <font>
      <sz val="8"/>
      <color indexed="8"/>
      <name val="Calibri"/>
      <family val="2"/>
    </font>
    <font>
      <b/>
      <sz val="14"/>
      <color indexed="56"/>
      <name val="Calibri"/>
      <family val="2"/>
    </font>
    <font>
      <i/>
      <sz val="8"/>
      <color indexed="23"/>
      <name val="Calibri"/>
      <family val="2"/>
    </font>
    <font>
      <i/>
      <sz val="11"/>
      <color indexed="23"/>
      <name val="Calibri"/>
      <family val="2"/>
    </font>
    <font>
      <b/>
      <sz val="13"/>
      <color indexed="21"/>
      <name val="Calibri"/>
      <family val="2"/>
    </font>
    <font>
      <b/>
      <i/>
      <sz val="13"/>
      <color indexed="55"/>
      <name val="Calibri"/>
      <family val="2"/>
    </font>
    <font>
      <sz val="11"/>
      <color indexed="54"/>
      <name val="Calibri"/>
      <family val="2"/>
    </font>
    <font>
      <b/>
      <sz val="11"/>
      <color indexed="63"/>
      <name val="Calibri"/>
      <family val="2"/>
    </font>
    <font>
      <i/>
      <sz val="11"/>
      <color indexed="54"/>
      <name val="Calibri"/>
      <family val="2"/>
    </font>
    <font>
      <sz val="10"/>
      <name val="Mangal"/>
      <family val="2"/>
    </font>
    <font>
      <b/>
      <sz val="11"/>
      <color indexed="58"/>
      <name val="Calibri"/>
      <family val="2"/>
    </font>
    <font>
      <sz val="11"/>
      <color indexed="58"/>
      <name val="Calibri"/>
      <family val="2"/>
    </font>
    <font>
      <i/>
      <sz val="11"/>
      <color indexed="55"/>
      <name val="Calibri"/>
      <family val="2"/>
    </font>
    <font>
      <b/>
      <sz val="16"/>
      <color indexed="58"/>
      <name val="Calibri"/>
      <family val="2"/>
    </font>
    <font>
      <b/>
      <i/>
      <sz val="11"/>
      <color indexed="55"/>
      <name val="Calibri"/>
      <family val="2"/>
    </font>
    <font>
      <b/>
      <sz val="12"/>
      <color indexed="58"/>
      <name val="Calibri"/>
      <family val="2"/>
    </font>
    <font>
      <sz val="14"/>
      <color indexed="10"/>
      <name val="Calibri"/>
      <family val="2"/>
    </font>
    <font>
      <b/>
      <sz val="14"/>
      <color indexed="21"/>
      <name val="Calibri"/>
      <family val="2"/>
    </font>
    <font>
      <b/>
      <sz val="15"/>
      <color indexed="21"/>
      <name val="Calibri"/>
      <family val="2"/>
    </font>
    <font>
      <sz val="11"/>
      <color indexed="62"/>
      <name val="Calibri"/>
      <family val="2"/>
    </font>
    <font>
      <b/>
      <sz val="12"/>
      <color indexed="56"/>
      <name val="Calibri"/>
      <family val="2"/>
    </font>
    <font>
      <b/>
      <sz val="8"/>
      <color indexed="9"/>
      <name val="Calibri"/>
      <family val="2"/>
    </font>
    <font>
      <b/>
      <sz val="8"/>
      <color indexed="21"/>
      <name val="Calibri"/>
      <family val="2"/>
    </font>
    <font>
      <sz val="10"/>
      <color indexed="62"/>
      <name val="Calibri"/>
      <family val="2"/>
    </font>
    <font>
      <i/>
      <sz val="10"/>
      <color indexed="54"/>
      <name val="Calibri"/>
      <family val="2"/>
    </font>
    <font>
      <b/>
      <sz val="10"/>
      <color indexed="58"/>
      <name val="Calibri"/>
      <family val="2"/>
    </font>
    <font>
      <b/>
      <sz val="11"/>
      <color indexed="9"/>
      <name val="Calibri"/>
      <family val="2"/>
    </font>
    <font>
      <b/>
      <sz val="11"/>
      <color indexed="56"/>
      <name val="Calibri"/>
      <family val="2"/>
    </font>
    <font>
      <sz val="11"/>
      <color indexed="9"/>
      <name val="Calibri"/>
      <family val="2"/>
    </font>
    <font>
      <b/>
      <sz val="10"/>
      <color indexed="8"/>
      <name val="Trebuchet MS"/>
      <family val="2"/>
    </font>
    <font>
      <sz val="11"/>
      <color indexed="23"/>
      <name val="Calibri"/>
      <family val="2"/>
    </font>
    <font>
      <sz val="11"/>
      <color indexed="8"/>
      <name val="Calibri"/>
      <family val="2"/>
    </font>
    <font>
      <sz val="11"/>
      <color theme="1"/>
      <name val="Arial"/>
      <family val="2"/>
    </font>
    <font>
      <sz val="8"/>
      <color theme="1"/>
      <name val="Calibri"/>
      <family val="2"/>
      <scheme val="minor"/>
    </font>
    <font>
      <b/>
      <sz val="8"/>
      <color indexed="2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47"/>
        <bgColor indexed="43"/>
      </patternFill>
    </fill>
    <fill>
      <patternFill patternType="solid">
        <fgColor indexed="30"/>
        <bgColor indexed="21"/>
      </patternFill>
    </fill>
  </fills>
  <borders count="4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ck">
        <color indexed="23"/>
      </top>
      <bottom/>
      <diagonal/>
    </border>
    <border>
      <left/>
      <right/>
      <top style="medium">
        <color indexed="54"/>
      </top>
      <bottom style="thin">
        <color indexed="5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medium">
        <color indexed="22"/>
      </bottom>
      <diagonal/>
    </border>
    <border>
      <left style="medium">
        <color indexed="54"/>
      </left>
      <right/>
      <top style="medium">
        <color indexed="54"/>
      </top>
      <bottom style="thick">
        <color indexed="44"/>
      </bottom>
      <diagonal/>
    </border>
    <border>
      <left style="medium">
        <color indexed="8"/>
      </left>
      <right/>
      <top style="medium">
        <color indexed="8"/>
      </top>
      <bottom style="thick">
        <color indexed="44"/>
      </bottom>
      <diagonal/>
    </border>
    <border>
      <left/>
      <right/>
      <top style="medium">
        <color indexed="8"/>
      </top>
      <bottom style="thick">
        <color indexed="44"/>
      </bottom>
      <diagonal/>
    </border>
    <border>
      <left/>
      <right style="medium">
        <color indexed="8"/>
      </right>
      <top style="medium">
        <color indexed="8"/>
      </top>
      <bottom style="thick">
        <color indexed="44"/>
      </bottom>
      <diagonal/>
    </border>
    <border>
      <left style="medium">
        <color indexed="54"/>
      </left>
      <right/>
      <top style="thin">
        <color indexed="55"/>
      </top>
      <bottom style="thin">
        <color indexed="55"/>
      </bottom>
      <diagonal/>
    </border>
    <border>
      <left style="medium">
        <color indexed="8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medium">
        <color indexed="8"/>
      </right>
      <top style="thin">
        <color indexed="55"/>
      </top>
      <bottom style="thin">
        <color indexed="55"/>
      </bottom>
      <diagonal/>
    </border>
    <border>
      <left style="medium">
        <color indexed="54"/>
      </left>
      <right/>
      <top/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54"/>
      </left>
      <right/>
      <top/>
      <bottom style="thick">
        <color indexed="44"/>
      </bottom>
      <diagonal/>
    </border>
    <border>
      <left style="medium">
        <color indexed="8"/>
      </left>
      <right/>
      <top/>
      <bottom style="thick">
        <color indexed="44"/>
      </bottom>
      <diagonal/>
    </border>
    <border>
      <left/>
      <right style="medium">
        <color indexed="8"/>
      </right>
      <top/>
      <bottom style="thick">
        <color indexed="44"/>
      </bottom>
      <diagonal/>
    </border>
    <border>
      <left style="medium">
        <color indexed="54"/>
      </left>
      <right/>
      <top style="thin">
        <color indexed="55"/>
      </top>
      <bottom/>
      <diagonal/>
    </border>
    <border>
      <left style="medium">
        <color indexed="8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medium">
        <color indexed="8"/>
      </right>
      <top style="thin">
        <color indexed="55"/>
      </top>
      <bottom/>
      <diagonal/>
    </border>
    <border>
      <left style="medium">
        <color indexed="8"/>
      </left>
      <right/>
      <top/>
      <bottom style="thick">
        <color indexed="24"/>
      </bottom>
      <diagonal/>
    </border>
    <border>
      <left/>
      <right/>
      <top/>
      <bottom style="thick">
        <color indexed="24"/>
      </bottom>
      <diagonal/>
    </border>
    <border>
      <left/>
      <right style="medium">
        <color indexed="8"/>
      </right>
      <top/>
      <bottom style="thick">
        <color indexed="24"/>
      </bottom>
      <diagonal/>
    </border>
    <border>
      <left style="medium">
        <color indexed="54"/>
      </left>
      <right/>
      <top style="thin">
        <color indexed="55"/>
      </top>
      <bottom style="medium">
        <color indexed="54"/>
      </bottom>
      <diagonal/>
    </border>
    <border>
      <left style="medium">
        <color indexed="8"/>
      </left>
      <right style="thin">
        <color indexed="55"/>
      </right>
      <top/>
      <bottom style="medium">
        <color indexed="8"/>
      </bottom>
      <diagonal/>
    </border>
    <border>
      <left style="thin">
        <color indexed="55"/>
      </left>
      <right style="thin">
        <color indexed="55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 style="medium">
        <color indexed="22"/>
      </top>
      <bottom style="medium">
        <color indexed="22"/>
      </bottom>
      <diagonal/>
    </border>
    <border>
      <left/>
      <right style="medium">
        <color indexed="22"/>
      </right>
      <top style="medium">
        <color indexed="22"/>
      </top>
      <bottom style="medium">
        <color indexed="22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medium">
        <color indexed="22"/>
      </bottom>
      <diagonal/>
    </border>
    <border>
      <left style="thin">
        <color indexed="55"/>
      </left>
      <right/>
      <top style="medium">
        <color indexed="22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medium">
        <color indexed="22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/>
      <right/>
      <top style="medium">
        <color indexed="22"/>
      </top>
      <bottom/>
      <diagonal/>
    </border>
    <border>
      <left/>
      <right/>
      <top/>
      <bottom style="thin">
        <color indexed="55"/>
      </bottom>
      <diagonal/>
    </border>
  </borders>
  <cellStyleXfs count="15">
    <xf numFmtId="0" fontId="0" fillId="0" borderId="0"/>
    <xf numFmtId="0" fontId="2" fillId="2" borderId="1" applyNumberFormat="0" applyAlignment="0">
      <protection locked="0"/>
    </xf>
    <xf numFmtId="0" fontId="2" fillId="2" borderId="1" applyNumberFormat="0" applyAlignment="0" applyProtection="0"/>
    <xf numFmtId="0" fontId="11" fillId="0" borderId="0" applyNumberFormat="0" applyFill="0" applyBorder="0" applyAlignment="0" applyProtection="0"/>
    <xf numFmtId="0" fontId="26" fillId="0" borderId="2" applyNumberFormat="0" applyFill="0" applyAlignment="0" applyProtection="0"/>
    <xf numFmtId="0" fontId="12" fillId="0" borderId="3" applyNumberFormat="0" applyFill="0" applyAlignment="0" applyProtection="0"/>
    <xf numFmtId="0" fontId="17" fillId="0" borderId="0" applyNumberFormat="0" applyFill="0" applyBorder="0" applyAlignment="0" applyProtection="0"/>
    <xf numFmtId="0" fontId="27" fillId="3" borderId="1" applyNumberFormat="0" applyAlignment="0" applyProtection="0"/>
    <xf numFmtId="0" fontId="15" fillId="2" borderId="4" applyNumberFormat="0" applyAlignment="0" applyProtection="0"/>
    <xf numFmtId="0" fontId="3" fillId="0" borderId="5" applyFill="0" applyAlignment="0" applyProtection="0"/>
    <xf numFmtId="164" fontId="4" fillId="0" borderId="6" applyFill="0" applyProtection="0">
      <alignment horizontal="right"/>
    </xf>
    <xf numFmtId="0" fontId="17" fillId="0" borderId="0" applyNumberFormat="0" applyFill="0" applyBorder="0" applyAlignment="0" applyProtection="0"/>
    <xf numFmtId="165" fontId="17" fillId="0" borderId="0" applyFill="0" applyBorder="0" applyAlignment="0" applyProtection="0"/>
    <xf numFmtId="0" fontId="40" fillId="0" borderId="0"/>
    <xf numFmtId="0" fontId="1" fillId="0" borderId="0"/>
  </cellStyleXfs>
  <cellXfs count="130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0" fillId="0" borderId="0" xfId="3" applyFont="1" applyFill="1" applyBorder="1" applyAlignment="1" applyProtection="1">
      <alignment horizontal="center" vertical="center" wrapText="1"/>
    </xf>
    <xf numFmtId="165" fontId="12" fillId="2" borderId="9" xfId="5" applyNumberFormat="1" applyFill="1" applyBorder="1" applyAlignment="1" applyProtection="1">
      <protection hidden="1"/>
    </xf>
    <xf numFmtId="165" fontId="12" fillId="2" borderId="10" xfId="5" applyNumberFormat="1" applyFont="1" applyFill="1" applyBorder="1" applyAlignment="1" applyProtection="1">
      <protection hidden="1"/>
    </xf>
    <xf numFmtId="165" fontId="12" fillId="2" borderId="11" xfId="5" applyNumberFormat="1" applyFont="1" applyFill="1" applyBorder="1" applyAlignment="1" applyProtection="1">
      <protection hidden="1"/>
    </xf>
    <xf numFmtId="165" fontId="13" fillId="2" borderId="12" xfId="5" applyNumberFormat="1" applyFont="1" applyFill="1" applyBorder="1" applyAlignment="1" applyProtection="1">
      <protection hidden="1"/>
    </xf>
    <xf numFmtId="164" fontId="14" fillId="2" borderId="13" xfId="8" applyNumberFormat="1" applyFont="1" applyBorder="1" applyAlignment="1" applyProtection="1">
      <alignment horizontal="center"/>
      <protection hidden="1"/>
    </xf>
    <xf numFmtId="164" fontId="16" fillId="2" borderId="14" xfId="8" applyNumberFormat="1" applyFont="1" applyBorder="1" applyAlignment="1" applyProtection="1">
      <alignment horizontal="left"/>
      <protection hidden="1"/>
    </xf>
    <xf numFmtId="165" fontId="18" fillId="2" borderId="7" xfId="12" applyFont="1" applyFill="1" applyBorder="1" applyAlignment="1" applyProtection="1">
      <protection hidden="1"/>
    </xf>
    <xf numFmtId="165" fontId="18" fillId="2" borderId="15" xfId="2" applyNumberFormat="1" applyFont="1" applyBorder="1" applyAlignment="1" applyProtection="1">
      <protection hidden="1"/>
    </xf>
    <xf numFmtId="165" fontId="6" fillId="0" borderId="0" xfId="0" applyNumberFormat="1" applyFont="1"/>
    <xf numFmtId="164" fontId="14" fillId="2" borderId="16" xfId="8" applyNumberFormat="1" applyFont="1" applyBorder="1" applyAlignment="1" applyProtection="1">
      <alignment horizontal="center"/>
      <protection hidden="1"/>
    </xf>
    <xf numFmtId="164" fontId="16" fillId="2" borderId="17" xfId="8" applyNumberFormat="1" applyFont="1" applyBorder="1" applyAlignment="1" applyProtection="1">
      <alignment horizontal="left"/>
      <protection hidden="1"/>
    </xf>
    <xf numFmtId="165" fontId="18" fillId="2" borderId="0" xfId="12" applyFont="1" applyFill="1" applyBorder="1" applyAlignment="1" applyProtection="1">
      <protection hidden="1"/>
    </xf>
    <xf numFmtId="165" fontId="18" fillId="2" borderId="18" xfId="2" applyNumberFormat="1" applyFont="1" applyBorder="1" applyAlignment="1" applyProtection="1">
      <protection hidden="1"/>
    </xf>
    <xf numFmtId="165" fontId="12" fillId="2" borderId="19" xfId="5" applyNumberFormat="1" applyFill="1" applyBorder="1" applyAlignment="1" applyProtection="1">
      <protection hidden="1"/>
    </xf>
    <xf numFmtId="165" fontId="12" fillId="2" borderId="20" xfId="5" applyNumberFormat="1" applyFont="1" applyFill="1" applyBorder="1" applyAlignment="1" applyProtection="1">
      <protection hidden="1"/>
    </xf>
    <xf numFmtId="165" fontId="12" fillId="2" borderId="3" xfId="5" applyNumberFormat="1" applyFill="1" applyBorder="1" applyAlignment="1" applyProtection="1">
      <protection hidden="1"/>
    </xf>
    <xf numFmtId="165" fontId="13" fillId="2" borderId="21" xfId="5" applyNumberFormat="1" applyFont="1" applyFill="1" applyBorder="1" applyAlignment="1" applyProtection="1">
      <protection hidden="1"/>
    </xf>
    <xf numFmtId="165" fontId="19" fillId="2" borderId="7" xfId="12" applyFont="1" applyFill="1" applyBorder="1" applyAlignment="1" applyProtection="1">
      <protection hidden="1"/>
    </xf>
    <xf numFmtId="165" fontId="18" fillId="2" borderId="13" xfId="2" applyNumberFormat="1" applyFont="1" applyBorder="1" applyAlignment="1" applyProtection="1">
      <protection hidden="1"/>
    </xf>
    <xf numFmtId="166" fontId="20" fillId="2" borderId="7" xfId="2" applyNumberFormat="1" applyFont="1" applyBorder="1" applyAlignment="1" applyProtection="1">
      <protection hidden="1"/>
    </xf>
    <xf numFmtId="165" fontId="18" fillId="2" borderId="22" xfId="2" applyNumberFormat="1" applyFont="1" applyBorder="1" applyAlignment="1" applyProtection="1">
      <protection hidden="1"/>
    </xf>
    <xf numFmtId="165" fontId="18" fillId="2" borderId="14" xfId="12" applyFont="1" applyFill="1" applyBorder="1" applyAlignment="1" applyProtection="1">
      <protection hidden="1"/>
    </xf>
    <xf numFmtId="165" fontId="18" fillId="2" borderId="23" xfId="12" applyFont="1" applyFill="1" applyBorder="1" applyAlignment="1" applyProtection="1">
      <protection hidden="1"/>
    </xf>
    <xf numFmtId="165" fontId="18" fillId="2" borderId="24" xfId="12" applyFont="1" applyFill="1" applyBorder="1" applyAlignment="1" applyProtection="1">
      <protection hidden="1"/>
    </xf>
    <xf numFmtId="165" fontId="18" fillId="2" borderId="25" xfId="2" applyNumberFormat="1" applyFont="1" applyBorder="1" applyAlignment="1" applyProtection="1">
      <protection hidden="1"/>
    </xf>
    <xf numFmtId="165" fontId="21" fillId="2" borderId="26" xfId="2" applyNumberFormat="1" applyFont="1" applyBorder="1" applyAlignment="1" applyProtection="1">
      <protection hidden="1"/>
    </xf>
    <xf numFmtId="166" fontId="22" fillId="2" borderId="27" xfId="2" applyNumberFormat="1" applyFont="1" applyBorder="1" applyAlignment="1" applyProtection="1">
      <protection hidden="1"/>
    </xf>
    <xf numFmtId="165" fontId="13" fillId="2" borderId="28" xfId="5" applyNumberFormat="1" applyFont="1" applyFill="1" applyBorder="1" applyAlignment="1" applyProtection="1">
      <protection hidden="1"/>
    </xf>
    <xf numFmtId="165" fontId="18" fillId="2" borderId="29" xfId="2" applyNumberFormat="1" applyFont="1" applyBorder="1" applyAlignment="1" applyProtection="1">
      <protection hidden="1"/>
    </xf>
    <xf numFmtId="165" fontId="23" fillId="2" borderId="30" xfId="2" applyNumberFormat="1" applyFont="1" applyBorder="1" applyAlignment="1" applyProtection="1">
      <protection hidden="1"/>
    </xf>
    <xf numFmtId="0" fontId="0" fillId="2" borderId="32" xfId="0" applyFill="1" applyBorder="1"/>
    <xf numFmtId="0" fontId="25" fillId="0" borderId="2" xfId="4" applyFont="1" applyFill="1" applyAlignment="1" applyProtection="1">
      <alignment horizontal="center"/>
      <protection hidden="1"/>
    </xf>
    <xf numFmtId="167" fontId="27" fillId="3" borderId="7" xfId="7" applyNumberFormat="1" applyFont="1" applyBorder="1" applyAlignment="1" applyProtection="1">
      <alignment horizontal="center"/>
      <protection hidden="1"/>
    </xf>
    <xf numFmtId="164" fontId="16" fillId="2" borderId="7" xfId="8" applyNumberFormat="1" applyFont="1" applyBorder="1" applyAlignment="1" applyProtection="1">
      <alignment horizontal="center"/>
      <protection hidden="1"/>
    </xf>
    <xf numFmtId="165" fontId="18" fillId="2" borderId="7" xfId="2" applyNumberFormat="1" applyFont="1" applyBorder="1" applyAlignment="1" applyProtection="1">
      <alignment horizontal="center"/>
      <protection hidden="1"/>
    </xf>
    <xf numFmtId="0" fontId="6" fillId="0" borderId="0" xfId="0" applyFont="1" applyBorder="1"/>
    <xf numFmtId="3" fontId="10" fillId="0" borderId="0" xfId="3" applyNumberFormat="1" applyFont="1" applyFill="1" applyBorder="1" applyAlignment="1" applyProtection="1">
      <alignment horizontal="center" vertical="center" wrapText="1"/>
    </xf>
    <xf numFmtId="0" fontId="29" fillId="4" borderId="33" xfId="6" applyFont="1" applyFill="1" applyBorder="1" applyAlignment="1" applyProtection="1">
      <alignment horizontal="left"/>
    </xf>
    <xf numFmtId="3" fontId="29" fillId="4" borderId="33" xfId="6" applyNumberFormat="1" applyFont="1" applyFill="1" applyBorder="1" applyAlignment="1" applyProtection="1"/>
    <xf numFmtId="0" fontId="29" fillId="4" borderId="33" xfId="6" applyFont="1" applyFill="1" applyBorder="1" applyAlignment="1" applyProtection="1"/>
    <xf numFmtId="165" fontId="29" fillId="4" borderId="33" xfId="6" applyNumberFormat="1" applyFont="1" applyFill="1" applyBorder="1" applyAlignment="1" applyProtection="1"/>
    <xf numFmtId="0" fontId="30" fillId="0" borderId="33" xfId="6" applyFont="1" applyFill="1" applyBorder="1" applyAlignment="1" applyProtection="1"/>
    <xf numFmtId="3" fontId="30" fillId="0" borderId="33" xfId="6" applyNumberFormat="1" applyFont="1" applyFill="1" applyBorder="1" applyAlignment="1" applyProtection="1"/>
    <xf numFmtId="165" fontId="30" fillId="3" borderId="33" xfId="6" applyNumberFormat="1" applyFont="1" applyFill="1" applyBorder="1" applyAlignment="1" applyProtection="1">
      <protection locked="0"/>
    </xf>
    <xf numFmtId="165" fontId="30" fillId="2" borderId="34" xfId="6" applyNumberFormat="1" applyFont="1" applyFill="1" applyBorder="1" applyAlignment="1" applyProtection="1"/>
    <xf numFmtId="167" fontId="31" fillId="3" borderId="7" xfId="7" applyNumberFormat="1" applyFont="1" applyBorder="1" applyAlignment="1" applyProtection="1">
      <alignment horizontal="center"/>
      <protection hidden="1"/>
    </xf>
    <xf numFmtId="164" fontId="32" fillId="2" borderId="7" xfId="8" applyNumberFormat="1" applyFont="1" applyBorder="1" applyAlignment="1" applyProtection="1">
      <alignment horizontal="center"/>
      <protection hidden="1"/>
    </xf>
    <xf numFmtId="165" fontId="33" fillId="2" borderId="7" xfId="2" applyNumberFormat="1" applyFont="1" applyBorder="1" applyAlignment="1" applyProtection="1">
      <alignment horizontal="center"/>
      <protection hidden="1"/>
    </xf>
    <xf numFmtId="0" fontId="29" fillId="4" borderId="33" xfId="6" applyFont="1" applyFill="1" applyBorder="1" applyAlignment="1" applyProtection="1">
      <alignment horizontal="center" vertical="center" wrapText="1"/>
    </xf>
    <xf numFmtId="164" fontId="32" fillId="2" borderId="7" xfId="8" applyNumberFormat="1" applyFont="1" applyBorder="1" applyAlignment="1" applyProtection="1">
      <alignment horizontal="left"/>
      <protection hidden="1"/>
    </xf>
    <xf numFmtId="164" fontId="32" fillId="2" borderId="7" xfId="8" applyNumberFormat="1" applyFont="1" applyBorder="1" applyAlignment="1" applyProtection="1">
      <alignment horizontal="right"/>
      <protection hidden="1"/>
    </xf>
    <xf numFmtId="165" fontId="18" fillId="2" borderId="7" xfId="2" applyNumberFormat="1" applyFont="1" applyBorder="1" applyAlignment="1" applyProtection="1">
      <protection hidden="1"/>
    </xf>
    <xf numFmtId="0" fontId="0" fillId="0" borderId="35" xfId="6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29" fillId="4" borderId="8" xfId="6" applyFont="1" applyFill="1" applyBorder="1" applyAlignment="1" applyProtection="1">
      <alignment horizontal="left"/>
    </xf>
    <xf numFmtId="0" fontId="36" fillId="0" borderId="0" xfId="0" applyFont="1"/>
    <xf numFmtId="164" fontId="32" fillId="2" borderId="7" xfId="8" applyNumberFormat="1" applyFont="1" applyBorder="1" applyAlignment="1" applyProtection="1">
      <protection hidden="1"/>
    </xf>
    <xf numFmtId="167" fontId="27" fillId="3" borderId="7" xfId="7" applyNumberFormat="1" applyBorder="1" applyAlignment="1" applyProtection="1">
      <protection locked="0"/>
    </xf>
    <xf numFmtId="0" fontId="32" fillId="2" borderId="7" xfId="11" applyFont="1" applyFill="1" applyBorder="1" applyAlignment="1" applyProtection="1">
      <alignment horizontal="right"/>
      <protection hidden="1"/>
    </xf>
    <xf numFmtId="164" fontId="32" fillId="2" borderId="36" xfId="8" applyNumberFormat="1" applyFont="1" applyBorder="1" applyAlignment="1" applyProtection="1">
      <alignment horizontal="left"/>
      <protection hidden="1"/>
    </xf>
    <xf numFmtId="164" fontId="32" fillId="2" borderId="37" xfId="8" applyNumberFormat="1" applyFont="1" applyBorder="1" applyAlignment="1" applyProtection="1">
      <alignment horizontal="left"/>
      <protection hidden="1"/>
    </xf>
    <xf numFmtId="164" fontId="32" fillId="2" borderId="38" xfId="8" applyNumberFormat="1" applyFont="1" applyBorder="1" applyAlignment="1" applyProtection="1">
      <alignment horizontal="left"/>
      <protection hidden="1"/>
    </xf>
    <xf numFmtId="164" fontId="32" fillId="2" borderId="37" xfId="8" applyNumberFormat="1" applyFont="1" applyBorder="1" applyAlignment="1" applyProtection="1">
      <protection hidden="1"/>
    </xf>
    <xf numFmtId="166" fontId="18" fillId="2" borderId="7" xfId="2" applyNumberFormat="1" applyFont="1" applyBorder="1" applyAlignment="1" applyProtection="1">
      <alignment horizontal="center"/>
      <protection hidden="1"/>
    </xf>
    <xf numFmtId="166" fontId="18" fillId="2" borderId="39" xfId="2" applyNumberFormat="1" applyFont="1" applyBorder="1" applyAlignment="1" applyProtection="1">
      <protection hidden="1"/>
    </xf>
    <xf numFmtId="0" fontId="7" fillId="0" borderId="0" xfId="0" applyFont="1" applyAlignment="1">
      <alignment horizontal="center" vertical="center" wrapText="1"/>
    </xf>
    <xf numFmtId="166" fontId="18" fillId="2" borderId="7" xfId="2" applyNumberFormat="1" applyFont="1" applyBorder="1" applyAlignment="1" applyProtection="1">
      <alignment horizontal="left"/>
      <protection hidden="1"/>
    </xf>
    <xf numFmtId="10" fontId="0" fillId="0" borderId="0" xfId="0" applyNumberFormat="1"/>
    <xf numFmtId="10" fontId="29" fillId="4" borderId="33" xfId="6" applyNumberFormat="1" applyFont="1" applyFill="1" applyBorder="1" applyAlignment="1" applyProtection="1">
      <alignment horizontal="center" vertical="center" wrapText="1"/>
    </xf>
    <xf numFmtId="10" fontId="32" fillId="2" borderId="7" xfId="11" applyNumberFormat="1" applyFont="1" applyFill="1" applyBorder="1" applyAlignment="1" applyProtection="1">
      <alignment horizontal="right"/>
      <protection hidden="1"/>
    </xf>
    <xf numFmtId="0" fontId="37" fillId="0" borderId="0" xfId="0" applyFont="1" applyAlignment="1">
      <alignment horizontal="justify" vertical="center"/>
    </xf>
    <xf numFmtId="0" fontId="37" fillId="0" borderId="0" xfId="0" applyFont="1" applyBorder="1" applyAlignment="1">
      <alignment horizontal="justify" vertical="center"/>
    </xf>
    <xf numFmtId="10" fontId="37" fillId="0" borderId="0" xfId="0" applyNumberFormat="1" applyFont="1" applyAlignment="1">
      <alignment horizontal="justify" vertical="center" wrapText="1"/>
    </xf>
    <xf numFmtId="0" fontId="37" fillId="0" borderId="0" xfId="0" applyFont="1" applyAlignment="1">
      <alignment horizontal="justify" vertical="center" wrapText="1"/>
    </xf>
    <xf numFmtId="0" fontId="7" fillId="0" borderId="0" xfId="0" applyFont="1" applyBorder="1" applyAlignment="1">
      <alignment vertical="center" wrapText="1"/>
    </xf>
    <xf numFmtId="166" fontId="18" fillId="2" borderId="40" xfId="2" applyNumberFormat="1" applyFont="1" applyBorder="1" applyAlignment="1" applyProtection="1">
      <alignment horizontal="left"/>
      <protection hidden="1"/>
    </xf>
    <xf numFmtId="0" fontId="37" fillId="0" borderId="0" xfId="0" applyFont="1" applyBorder="1" applyAlignment="1">
      <alignment horizontal="justify" vertical="center" wrapText="1"/>
    </xf>
    <xf numFmtId="0" fontId="29" fillId="4" borderId="8" xfId="6" applyFont="1" applyFill="1" applyBorder="1" applyAlignment="1" applyProtection="1">
      <alignment horizontal="center" vertical="center" wrapText="1"/>
    </xf>
    <xf numFmtId="166" fontId="38" fillId="2" borderId="7" xfId="2" applyNumberFormat="1" applyFont="1" applyBorder="1" applyAlignment="1" applyProtection="1">
      <alignment horizontal="left"/>
      <protection hidden="1"/>
    </xf>
    <xf numFmtId="166" fontId="18" fillId="2" borderId="7" xfId="2" applyNumberFormat="1" applyFont="1" applyBorder="1" applyAlignment="1" applyProtection="1">
      <alignment horizontal="right" vertical="center"/>
      <protection hidden="1"/>
    </xf>
    <xf numFmtId="167" fontId="32" fillId="2" borderId="7" xfId="8" applyNumberFormat="1" applyFont="1" applyBorder="1" applyAlignment="1" applyProtection="1">
      <alignment horizontal="center"/>
      <protection hidden="1"/>
    </xf>
    <xf numFmtId="0" fontId="39" fillId="0" borderId="0" xfId="0" applyFont="1" applyAlignment="1">
      <alignment horizontal="left" vertical="center"/>
    </xf>
    <xf numFmtId="0" fontId="8" fillId="0" borderId="0" xfId="13" applyFont="1"/>
    <xf numFmtId="3" fontId="41" fillId="0" borderId="0" xfId="13" applyNumberFormat="1" applyFont="1"/>
    <xf numFmtId="0" fontId="40" fillId="0" borderId="0" xfId="13"/>
    <xf numFmtId="0" fontId="41" fillId="0" borderId="0" xfId="13" applyFont="1" applyAlignment="1">
      <alignment horizontal="left" indent="1"/>
    </xf>
    <xf numFmtId="0" fontId="41" fillId="0" borderId="0" xfId="13" applyFont="1" applyAlignment="1">
      <alignment horizontal="left" indent="2"/>
    </xf>
    <xf numFmtId="0" fontId="41" fillId="0" borderId="0" xfId="13" applyFont="1" applyAlignment="1">
      <alignment horizontal="left" indent="3"/>
    </xf>
    <xf numFmtId="0" fontId="40" fillId="0" borderId="0" xfId="13" applyAlignment="1">
      <alignment horizontal="left"/>
    </xf>
    <xf numFmtId="0" fontId="40" fillId="0" borderId="0" xfId="13" applyNumberFormat="1"/>
    <xf numFmtId="0" fontId="42" fillId="0" borderId="33" xfId="6" applyFont="1" applyFill="1" applyBorder="1" applyAlignment="1" applyProtection="1"/>
    <xf numFmtId="3" fontId="42" fillId="0" borderId="33" xfId="6" applyNumberFormat="1" applyFont="1" applyFill="1" applyBorder="1" applyAlignment="1" applyProtection="1"/>
    <xf numFmtId="165" fontId="42" fillId="3" borderId="33" xfId="6" applyNumberFormat="1" applyFont="1" applyFill="1" applyBorder="1" applyAlignment="1" applyProtection="1">
      <protection locked="0"/>
    </xf>
    <xf numFmtId="165" fontId="42" fillId="2" borderId="34" xfId="6" applyNumberFormat="1" applyFont="1" applyFill="1" applyBorder="1" applyAlignment="1" applyProtection="1"/>
    <xf numFmtId="165" fontId="21" fillId="2" borderId="31" xfId="12" applyFont="1" applyFill="1" applyBorder="1" applyAlignment="1" applyProtection="1">
      <alignment horizontal="center" wrapText="1"/>
      <protection hidden="1"/>
    </xf>
    <xf numFmtId="0" fontId="7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/>
    </xf>
    <xf numFmtId="0" fontId="24" fillId="0" borderId="0" xfId="0" applyFont="1" applyBorder="1" applyAlignment="1">
      <alignment horizontal="center"/>
    </xf>
    <xf numFmtId="0" fontId="41" fillId="0" borderId="41" xfId="13" applyFont="1" applyBorder="1" applyAlignment="1">
      <alignment horizontal="center"/>
    </xf>
    <xf numFmtId="0" fontId="41" fillId="0" borderId="8" xfId="13" applyFont="1" applyBorder="1" applyAlignment="1">
      <alignment horizontal="center"/>
    </xf>
    <xf numFmtId="0" fontId="41" fillId="0" borderId="0" xfId="13" applyFont="1" applyAlignment="1">
      <alignment horizontal="center"/>
    </xf>
    <xf numFmtId="0" fontId="34" fillId="4" borderId="33" xfId="6" applyFont="1" applyFill="1" applyBorder="1" applyAlignment="1" applyProtection="1">
      <alignment horizontal="left"/>
    </xf>
    <xf numFmtId="0" fontId="41" fillId="0" borderId="0" xfId="13" applyFont="1" applyBorder="1" applyAlignment="1">
      <alignment horizontal="center"/>
    </xf>
    <xf numFmtId="0" fontId="8" fillId="0" borderId="0" xfId="13" applyFont="1" applyBorder="1" applyAlignment="1">
      <alignment horizontal="center"/>
    </xf>
    <xf numFmtId="3" fontId="7" fillId="0" borderId="0" xfId="13" applyNumberFormat="1" applyFont="1" applyBorder="1" applyAlignment="1">
      <alignment horizontal="center" vertical="center" wrapText="1"/>
    </xf>
    <xf numFmtId="0" fontId="28" fillId="0" borderId="0" xfId="13" applyFont="1" applyBorder="1" applyAlignment="1">
      <alignment horizontal="center"/>
    </xf>
    <xf numFmtId="0" fontId="28" fillId="0" borderId="8" xfId="0" applyFont="1" applyBorder="1" applyAlignment="1">
      <alignment horizontal="center"/>
    </xf>
    <xf numFmtId="165" fontId="18" fillId="2" borderId="7" xfId="2" applyNumberFormat="1" applyFont="1" applyBorder="1" applyAlignment="1" applyProtection="1">
      <alignment horizontal="left" vertical="center"/>
      <protection hidden="1"/>
    </xf>
    <xf numFmtId="166" fontId="18" fillId="2" borderId="7" xfId="2" applyNumberFormat="1" applyFont="1" applyBorder="1" applyAlignment="1" applyProtection="1">
      <alignment horizontal="left" vertical="center" wrapText="1"/>
      <protection hidden="1"/>
    </xf>
    <xf numFmtId="166" fontId="18" fillId="2" borderId="37" xfId="2" applyNumberFormat="1" applyFont="1" applyBorder="1" applyAlignment="1" applyProtection="1">
      <alignment horizontal="center"/>
      <protection hidden="1"/>
    </xf>
    <xf numFmtId="0" fontId="35" fillId="0" borderId="0" xfId="0" applyFont="1" applyBorder="1" applyAlignment="1">
      <alignment horizontal="center"/>
    </xf>
    <xf numFmtId="0" fontId="29" fillId="4" borderId="8" xfId="6" applyFont="1" applyFill="1" applyBorder="1" applyAlignment="1" applyProtection="1">
      <alignment horizontal="center"/>
    </xf>
    <xf numFmtId="0" fontId="29" fillId="4" borderId="33" xfId="6" applyFont="1" applyFill="1" applyBorder="1" applyAlignment="1" applyProtection="1">
      <alignment horizontal="center"/>
    </xf>
    <xf numFmtId="165" fontId="18" fillId="2" borderId="7" xfId="2" applyNumberFormat="1" applyFont="1" applyBorder="1" applyAlignment="1" applyProtection="1">
      <alignment horizontal="center"/>
      <protection hidden="1"/>
    </xf>
    <xf numFmtId="166" fontId="18" fillId="2" borderId="7" xfId="2" applyNumberFormat="1" applyFont="1" applyBorder="1" applyAlignment="1" applyProtection="1">
      <alignment horizontal="center" wrapText="1"/>
      <protection hidden="1"/>
    </xf>
    <xf numFmtId="0" fontId="29" fillId="4" borderId="33" xfId="6" applyFont="1" applyFill="1" applyBorder="1" applyAlignment="1" applyProtection="1">
      <alignment horizontal="center" vertical="center" wrapText="1"/>
    </xf>
    <xf numFmtId="166" fontId="18" fillId="2" borderId="7" xfId="2" applyNumberFormat="1" applyFont="1" applyBorder="1" applyAlignment="1" applyProtection="1">
      <alignment horizontal="center"/>
      <protection hidden="1"/>
    </xf>
    <xf numFmtId="166" fontId="18" fillId="2" borderId="7" xfId="2" applyNumberFormat="1" applyFont="1" applyBorder="1" applyAlignment="1" applyProtection="1">
      <alignment horizontal="left" wrapText="1"/>
      <protection hidden="1"/>
    </xf>
    <xf numFmtId="0" fontId="37" fillId="0" borderId="0" xfId="0" applyFont="1" applyBorder="1" applyAlignment="1">
      <alignment horizontal="justify" vertical="center"/>
    </xf>
    <xf numFmtId="0" fontId="0" fillId="0" borderId="42" xfId="0" applyBorder="1" applyAlignment="1">
      <alignment horizontal="center"/>
    </xf>
    <xf numFmtId="166" fontId="18" fillId="2" borderId="7" xfId="2" applyNumberFormat="1" applyFont="1" applyBorder="1" applyAlignment="1" applyProtection="1">
      <alignment horizontal="left"/>
      <protection hidden="1"/>
    </xf>
  </cellXfs>
  <cellStyles count="15">
    <cellStyle name="Calculation 2" xfId="1"/>
    <cellStyle name="Excel Built-in Calculation" xfId="2"/>
    <cellStyle name="Excel Built-in Explanatory Text" xfId="3"/>
    <cellStyle name="Excel Built-in Heading 1" xfId="4"/>
    <cellStyle name="Excel Built-in Heading 2" xfId="5"/>
    <cellStyle name="Excel Built-in Heading 3" xfId="6"/>
    <cellStyle name="Excel Built-in Input" xfId="7"/>
    <cellStyle name="Excel Built-in Output" xfId="8"/>
    <cellStyle name="Heading 2 grey" xfId="9"/>
    <cellStyle name="Heading 3grey" xfId="10"/>
    <cellStyle name="Normal 2" xfId="13"/>
    <cellStyle name="Normal 3" xfId="14"/>
    <cellStyle name="Normale" xfId="0" builtinId="0"/>
    <cellStyle name="Percentuale" xfId="11" builtinId="5"/>
    <cellStyle name="Valuta" xfId="12" builtinId="4"/>
  </cellStyles>
  <dxfs count="1"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1F497D"/>
      <rgbColor rgb="0095B3D7"/>
      <rgbColor rgb="007F7F7F"/>
      <rgbColor rgb="008EB4E3"/>
      <rgbColor rgb="00993366"/>
      <rgbColor rgb="00F2F2F2"/>
      <rgbColor rgb="00CCFFFF"/>
      <rgbColor rgb="00660066"/>
      <rgbColor rgb="00FF8080"/>
      <rgbColor rgb="00376092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A7C0DE"/>
      <rgbColor rgb="00FF99CC"/>
      <rgbColor rgb="00CC99FF"/>
      <rgbColor rgb="00FFCC99"/>
      <rgbColor rgb="004F81BD"/>
      <rgbColor rgb="0033CCCC"/>
      <rgbColor rgb="0099CC00"/>
      <rgbColor rgb="00FFCC00"/>
      <rgbColor rgb="00FF9900"/>
      <rgbColor rgb="00FA7D00"/>
      <rgbColor rgb="00595959"/>
      <rgbColor rgb="00A6A6A6"/>
      <rgbColor rgb="00002060"/>
      <rgbColor rgb="00339966"/>
      <rgbColor rgb="0010243E"/>
      <rgbColor rgb="00262626"/>
      <rgbColor rgb="00993300"/>
      <rgbColor rgb="00993366"/>
      <rgbColor rgb="003F3F76"/>
      <rgbColor rgb="003F3F3F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123825</xdr:colOff>
      <xdr:row>0</xdr:row>
      <xdr:rowOff>0</xdr:rowOff>
    </xdr:from>
    <xdr:to>
      <xdr:col>1</xdr:col>
      <xdr:colOff>1895475</xdr:colOff>
      <xdr:row>0</xdr:row>
      <xdr:rowOff>1057275</xdr:rowOff>
    </xdr:to>
    <xdr:pic>
      <xdr:nvPicPr>
        <xdr:cNvPr id="1027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6700" y="0"/>
          <a:ext cx="1771650" cy="1057275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</xdr:pic>
    <xdr:clientData/>
  </xdr:twoCellAnchor>
  <xdr:twoCellAnchor>
    <xdr:from>
      <xdr:col>0</xdr:col>
      <xdr:colOff>47625</xdr:colOff>
      <xdr:row>1</xdr:row>
      <xdr:rowOff>28575</xdr:rowOff>
    </xdr:from>
    <xdr:to>
      <xdr:col>3</xdr:col>
      <xdr:colOff>1533525</xdr:colOff>
      <xdr:row>1</xdr:row>
      <xdr:rowOff>428625</xdr:rowOff>
    </xdr:to>
    <xdr:sp macro="" textlink="" fLocksText="0">
      <xdr:nvSpPr>
        <xdr:cNvPr id="1026" name="TextBox 3"/>
        <xdr:cNvSpPr>
          <a:spLocks noChangeArrowheads="1"/>
        </xdr:cNvSpPr>
      </xdr:nvSpPr>
      <xdr:spPr bwMode="auto">
        <a:xfrm>
          <a:off x="47625" y="1209675"/>
          <a:ext cx="5924550" cy="400050"/>
        </a:xfrm>
        <a:prstGeom prst="rect">
          <a:avLst/>
        </a:prstGeom>
        <a:solidFill>
          <a:srgbClr val="FFFFFF"/>
        </a:solidFill>
        <a:ln w="19080">
          <a:solidFill>
            <a:srgbClr val="BCBCBC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90000" tIns="45000" rIns="90000" bIns="45000" anchor="ctr"/>
        <a:lstStyle/>
        <a:p>
          <a:pPr algn="l" rtl="0">
            <a:defRPr sz="1000"/>
          </a:pPr>
          <a:r>
            <a:rPr lang="it-IT" sz="1400" b="1" i="0" u="none" strike="noStrike" baseline="0">
              <a:solidFill>
                <a:srgbClr val="000000"/>
              </a:solidFill>
              <a:latin typeface="Calibri"/>
              <a:cs typeface="Calibri"/>
            </a:rPr>
            <a:t>inserire i valori nei fogli relativi ai singoli servizi 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1</xdr:rowOff>
    </xdr:from>
    <xdr:to>
      <xdr:col>0</xdr:col>
      <xdr:colOff>1838325</xdr:colOff>
      <xdr:row>1</xdr:row>
      <xdr:rowOff>361951</xdr:rowOff>
    </xdr:to>
    <xdr:pic>
      <xdr:nvPicPr>
        <xdr:cNvPr id="1024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575" y="1"/>
          <a:ext cx="1809750" cy="1085850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28575</xdr:rowOff>
    </xdr:from>
    <xdr:to>
      <xdr:col>1</xdr:col>
      <xdr:colOff>590550</xdr:colOff>
      <xdr:row>1</xdr:row>
      <xdr:rowOff>0</xdr:rowOff>
    </xdr:to>
    <xdr:pic>
      <xdr:nvPicPr>
        <xdr:cNvPr id="3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625" y="28575"/>
          <a:ext cx="1971675" cy="933450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0</xdr:rowOff>
    </xdr:from>
    <xdr:to>
      <xdr:col>1</xdr:col>
      <xdr:colOff>1352550</xdr:colOff>
      <xdr:row>0</xdr:row>
      <xdr:rowOff>962025</xdr:rowOff>
    </xdr:to>
    <xdr:pic>
      <xdr:nvPicPr>
        <xdr:cNvPr id="3075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575" y="0"/>
          <a:ext cx="1628775" cy="962025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</xdr:pic>
    <xdr:clientData/>
  </xdr:twoCellAnchor>
  <xdr:twoCellAnchor>
    <xdr:from>
      <xdr:col>0</xdr:col>
      <xdr:colOff>95250</xdr:colOff>
      <xdr:row>1</xdr:row>
      <xdr:rowOff>28575</xdr:rowOff>
    </xdr:from>
    <xdr:to>
      <xdr:col>4</xdr:col>
      <xdr:colOff>1200150</xdr:colOff>
      <xdr:row>1</xdr:row>
      <xdr:rowOff>428625</xdr:rowOff>
    </xdr:to>
    <xdr:sp macro="" textlink="" fLocksText="0">
      <xdr:nvSpPr>
        <xdr:cNvPr id="3074" name="TextBox 2"/>
        <xdr:cNvSpPr>
          <a:spLocks noChangeArrowheads="1"/>
        </xdr:cNvSpPr>
      </xdr:nvSpPr>
      <xdr:spPr bwMode="auto">
        <a:xfrm>
          <a:off x="95250" y="1123950"/>
          <a:ext cx="5543550" cy="400050"/>
        </a:xfrm>
        <a:prstGeom prst="rect">
          <a:avLst/>
        </a:prstGeom>
        <a:solidFill>
          <a:srgbClr val="FFFFFF"/>
        </a:solidFill>
        <a:ln w="19080">
          <a:solidFill>
            <a:srgbClr val="BCBCBC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90000" tIns="45000" rIns="90000" bIns="45000" anchor="ctr"/>
        <a:lstStyle/>
        <a:p>
          <a:pPr algn="l" rtl="0">
            <a:defRPr sz="1000"/>
          </a:pPr>
          <a:r>
            <a:rPr lang="it-IT" sz="1400" b="1" i="0" u="none" strike="noStrike" baseline="0">
              <a:solidFill>
                <a:srgbClr val="000000"/>
              </a:solidFill>
              <a:latin typeface="Calibri"/>
              <a:cs typeface="Calibri"/>
            </a:rPr>
            <a:t>inserire i valori nei fogli relativi ai singoli servizi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0</xdr:rowOff>
    </xdr:from>
    <xdr:to>
      <xdr:col>1</xdr:col>
      <xdr:colOff>1562100</xdr:colOff>
      <xdr:row>0</xdr:row>
      <xdr:rowOff>990600</xdr:rowOff>
    </xdr:to>
    <xdr:pic>
      <xdr:nvPicPr>
        <xdr:cNvPr id="4098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575" y="0"/>
          <a:ext cx="1819275" cy="990600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38100</xdr:rowOff>
    </xdr:from>
    <xdr:to>
      <xdr:col>1</xdr:col>
      <xdr:colOff>1676400</xdr:colOff>
      <xdr:row>0</xdr:row>
      <xdr:rowOff>1038225</xdr:rowOff>
    </xdr:to>
    <xdr:pic>
      <xdr:nvPicPr>
        <xdr:cNvPr id="512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" y="38100"/>
          <a:ext cx="1828800" cy="1000125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0</xdr:row>
      <xdr:rowOff>9525</xdr:rowOff>
    </xdr:from>
    <xdr:to>
      <xdr:col>1</xdr:col>
      <xdr:colOff>1619250</xdr:colOff>
      <xdr:row>0</xdr:row>
      <xdr:rowOff>1000125</xdr:rowOff>
    </xdr:to>
    <xdr:pic>
      <xdr:nvPicPr>
        <xdr:cNvPr id="614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3350" y="9525"/>
          <a:ext cx="1819275" cy="990600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0</xdr:rowOff>
    </xdr:from>
    <xdr:to>
      <xdr:col>1</xdr:col>
      <xdr:colOff>1657350</xdr:colOff>
      <xdr:row>0</xdr:row>
      <xdr:rowOff>990600</xdr:rowOff>
    </xdr:to>
    <xdr:pic>
      <xdr:nvPicPr>
        <xdr:cNvPr id="7170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575" y="0"/>
          <a:ext cx="1819275" cy="990600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0</xdr:rowOff>
    </xdr:from>
    <xdr:to>
      <xdr:col>1</xdr:col>
      <xdr:colOff>819150</xdr:colOff>
      <xdr:row>1</xdr:row>
      <xdr:rowOff>266700</xdr:rowOff>
    </xdr:to>
    <xdr:pic>
      <xdr:nvPicPr>
        <xdr:cNvPr id="8194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575" y="0"/>
          <a:ext cx="1866900" cy="990600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0</xdr:rowOff>
    </xdr:from>
    <xdr:to>
      <xdr:col>1</xdr:col>
      <xdr:colOff>28575</xdr:colOff>
      <xdr:row>1</xdr:row>
      <xdr:rowOff>9525</xdr:rowOff>
    </xdr:to>
    <xdr:pic>
      <xdr:nvPicPr>
        <xdr:cNvPr id="9218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575" y="0"/>
          <a:ext cx="1914525" cy="990600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workbookViewId="0">
      <selection activeCell="E20" sqref="E20"/>
    </sheetView>
  </sheetViews>
  <sheetFormatPr defaultColWidth="8.7109375" defaultRowHeight="15"/>
  <cols>
    <col min="1" max="1" width="2.140625" customWidth="1"/>
    <col min="2" max="2" width="40" customWidth="1"/>
    <col min="3" max="3" width="24.42578125" customWidth="1"/>
    <col min="4" max="4" width="25.5703125" customWidth="1"/>
    <col min="5" max="5" width="17" style="1" customWidth="1"/>
    <col min="6" max="7" width="8.7109375" style="2" customWidth="1"/>
    <col min="8" max="8" width="20.42578125" style="1" customWidth="1"/>
  </cols>
  <sheetData>
    <row r="1" spans="1:7" ht="93" customHeight="1">
      <c r="C1" s="104" t="s">
        <v>0</v>
      </c>
      <c r="D1" s="104"/>
      <c r="E1" s="3"/>
    </row>
    <row r="2" spans="1:7" ht="38.25" customHeight="1">
      <c r="C2" s="4"/>
      <c r="D2" s="5"/>
      <c r="E2" s="3"/>
    </row>
    <row r="3" spans="1:7" ht="38.25" customHeight="1">
      <c r="A3" s="105" t="s">
        <v>1</v>
      </c>
      <c r="B3" s="105"/>
      <c r="C3" s="105"/>
      <c r="D3" s="105"/>
      <c r="E3" s="3"/>
    </row>
    <row r="4" spans="1:7">
      <c r="C4" s="6" t="s">
        <v>2</v>
      </c>
      <c r="D4" s="6" t="s">
        <v>3</v>
      </c>
    </row>
    <row r="5" spans="1:7" ht="17.25">
      <c r="A5" s="7"/>
      <c r="B5" s="8" t="s">
        <v>4</v>
      </c>
      <c r="C5" s="9" t="s">
        <v>5</v>
      </c>
      <c r="D5" s="10">
        <v>11900000</v>
      </c>
    </row>
    <row r="6" spans="1:7">
      <c r="A6" s="11" t="s">
        <v>6</v>
      </c>
      <c r="B6" s="12" t="s">
        <v>7</v>
      </c>
      <c r="C6" s="13" t="str">
        <f>IF(F6&lt;&gt;"offerta incompleta",IF(F6&gt;D5,"offerta superiore alla base d'asta",F6),"offerta incompleta")</f>
        <v>offerta incompleta</v>
      </c>
      <c r="D6" s="14"/>
      <c r="F6" s="15" t="str">
        <f>'I - Manutenzione a canone'!E766</f>
        <v>offerta incompleta</v>
      </c>
      <c r="G6" s="2">
        <f>TYPE(C6)</f>
        <v>2</v>
      </c>
    </row>
    <row r="7" spans="1:7">
      <c r="A7" s="16"/>
      <c r="B7" s="17"/>
      <c r="C7" s="18"/>
      <c r="D7" s="19"/>
    </row>
    <row r="8" spans="1:7" ht="17.25">
      <c r="A8" s="20"/>
      <c r="B8" s="21" t="s">
        <v>8</v>
      </c>
      <c r="C8" s="22"/>
      <c r="D8" s="23">
        <v>1080000</v>
      </c>
      <c r="G8" s="2">
        <f t="shared" ref="G8:G13" si="0">TYPE(C9)</f>
        <v>2</v>
      </c>
    </row>
    <row r="9" spans="1:7">
      <c r="A9" s="11" t="s">
        <v>9</v>
      </c>
      <c r="B9" s="12" t="s">
        <v>10</v>
      </c>
      <c r="C9" s="24" t="str">
        <f>'II- Manutenzione straordinaria '!E9</f>
        <v>offerta incompleta</v>
      </c>
      <c r="D9" s="14"/>
      <c r="G9" s="2">
        <f t="shared" si="0"/>
        <v>2</v>
      </c>
    </row>
    <row r="10" spans="1:7">
      <c r="A10" s="11" t="s">
        <v>11</v>
      </c>
      <c r="B10" s="12" t="s">
        <v>12</v>
      </c>
      <c r="C10" s="24" t="str">
        <f>'III -  Traslochi'!E10</f>
        <v>offerta incompleta</v>
      </c>
      <c r="D10" s="14"/>
      <c r="G10" s="2">
        <f t="shared" si="0"/>
        <v>2</v>
      </c>
    </row>
    <row r="11" spans="1:7">
      <c r="A11" s="11" t="s">
        <v>13</v>
      </c>
      <c r="B11" s="12" t="s">
        <v>14</v>
      </c>
      <c r="C11" s="24" t="str">
        <f>'IV -  Servizi Supplementari'!D4</f>
        <v>offerta incompleta</v>
      </c>
      <c r="D11" s="14"/>
      <c r="G11" s="2">
        <f t="shared" si="0"/>
        <v>2</v>
      </c>
    </row>
    <row r="12" spans="1:7">
      <c r="A12" s="11" t="s">
        <v>15</v>
      </c>
      <c r="B12" s="12" t="s">
        <v>16</v>
      </c>
      <c r="C12" s="24" t="str">
        <f>'V - Interventi sistemistici'!D4</f>
        <v>offerta incompleta</v>
      </c>
      <c r="D12" s="14"/>
      <c r="G12" s="2">
        <f t="shared" si="0"/>
        <v>1</v>
      </c>
    </row>
    <row r="13" spans="1:7">
      <c r="A13" s="25"/>
      <c r="B13" s="12" t="s">
        <v>17</v>
      </c>
      <c r="C13" s="26">
        <v>0</v>
      </c>
      <c r="D13" s="14"/>
      <c r="F13" s="15" t="str">
        <f>IF(SUM(G8:G12)&lt;6,SUM(C9:C13),"offerta incompleta")</f>
        <v>offerta incompleta</v>
      </c>
      <c r="G13" s="2">
        <f t="shared" si="0"/>
        <v>2</v>
      </c>
    </row>
    <row r="14" spans="1:7">
      <c r="A14" s="27"/>
      <c r="B14" s="28" t="s">
        <v>18</v>
      </c>
      <c r="C14" s="13" t="str">
        <f>IF(F13&lt;&gt;"offerta incompleta",IF(F13&gt;D8,"offerta superiore alla base d'asta",F13),"offerta incompleta")</f>
        <v>offerta incompleta</v>
      </c>
      <c r="D14" s="14"/>
    </row>
    <row r="15" spans="1:7" ht="36" customHeight="1">
      <c r="A15" s="27"/>
      <c r="B15" s="29"/>
      <c r="C15" s="30"/>
      <c r="D15" s="31"/>
    </row>
    <row r="16" spans="1:7" ht="21">
      <c r="A16" s="27"/>
      <c r="B16" s="32" t="s">
        <v>19</v>
      </c>
      <c r="C16" s="33"/>
      <c r="D16" s="34">
        <f>SUM(D5:D13)</f>
        <v>12980000</v>
      </c>
      <c r="F16" s="15" t="e">
        <f>C6+C14</f>
        <v>#VALUE!</v>
      </c>
    </row>
    <row r="17" spans="1:6" ht="84">
      <c r="A17" s="35"/>
      <c r="B17" s="36" t="s">
        <v>20</v>
      </c>
      <c r="C17" s="103" t="str">
        <f>IF(SUM(G6,G13)&lt;3,IF(F16&gt;D16,"offerta superiore alla base d'asta",F16),"Offerta incompleta o superiore alla base d'asta")</f>
        <v>Offerta incompleta o superiore alla base d'asta</v>
      </c>
      <c r="D17" s="37"/>
    </row>
    <row r="19" spans="1:6" ht="18.75">
      <c r="B19" s="106"/>
      <c r="C19" s="106"/>
      <c r="D19" s="38" t="s">
        <v>21</v>
      </c>
    </row>
    <row r="20" spans="1:6">
      <c r="D20" s="39" t="s">
        <v>22</v>
      </c>
    </row>
    <row r="21" spans="1:6" ht="15.75" customHeight="1">
      <c r="D21" s="40" t="s">
        <v>23</v>
      </c>
    </row>
    <row r="22" spans="1:6">
      <c r="D22" s="41" t="s">
        <v>24</v>
      </c>
    </row>
    <row r="25" spans="1:6">
      <c r="F25" s="42"/>
    </row>
    <row r="26" spans="1:6">
      <c r="F26" s="42"/>
    </row>
  </sheetData>
  <sheetProtection password="898C" sheet="1" objects="1" scenarios="1" selectLockedCells="1"/>
  <mergeCells count="3">
    <mergeCell ref="C1:D1"/>
    <mergeCell ref="A3:D3"/>
    <mergeCell ref="B19:C19"/>
  </mergeCells>
  <conditionalFormatting sqref="C1:C1048576">
    <cfRule type="expression" dxfId="0" priority="1" stopIfTrue="1">
      <formula>"offerta incompleta"</formula>
    </cfRule>
  </conditionalFormatting>
  <pageMargins left="0.7" right="0.7" top="0.75" bottom="0.75" header="0.51180555555555551" footer="0.3"/>
  <pageSetup paperSize="9" scale="94" firstPageNumber="0" orientation="portrait" horizontalDpi="300" verticalDpi="300"/>
  <headerFooter alignWithMargins="0">
    <oddFooter>&amp;C&amp;"Calibri,Standard"&amp;11&amp;A pag &amp;P di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>
      <selection activeCell="C3" sqref="C3"/>
    </sheetView>
  </sheetViews>
  <sheetFormatPr defaultColWidth="8.7109375" defaultRowHeight="12.75"/>
  <cols>
    <col min="1" max="1" width="38.7109375" customWidth="1"/>
    <col min="3" max="3" width="15.42578125" customWidth="1"/>
    <col min="4" max="4" width="21.140625" customWidth="1"/>
    <col min="6" max="6" width="17.85546875" customWidth="1"/>
  </cols>
  <sheetData>
    <row r="1" spans="1:5" ht="57" customHeight="1">
      <c r="A1" s="128"/>
      <c r="B1" s="104" t="s">
        <v>0</v>
      </c>
      <c r="C1" s="104"/>
      <c r="D1" s="104"/>
      <c r="E1" s="74"/>
    </row>
    <row r="2" spans="1:5" ht="33.75">
      <c r="A2" s="128"/>
      <c r="B2" s="86" t="s">
        <v>633</v>
      </c>
      <c r="C2" s="86" t="s">
        <v>634</v>
      </c>
      <c r="D2" s="86" t="s">
        <v>622</v>
      </c>
    </row>
    <row r="3" spans="1:5" ht="15">
      <c r="A3" s="56" t="s">
        <v>635</v>
      </c>
      <c r="B3" s="53">
        <v>820</v>
      </c>
      <c r="C3" s="66">
        <v>0</v>
      </c>
      <c r="D3" s="58">
        <f>C3*B3</f>
        <v>0</v>
      </c>
    </row>
    <row r="4" spans="1:5" ht="15">
      <c r="A4" s="75" t="s">
        <v>628</v>
      </c>
      <c r="B4" s="75"/>
      <c r="C4" s="75"/>
      <c r="D4" s="58" t="str">
        <f>IF(C3&gt;0,D3,"offerta incompleta")</f>
        <v>offerta incompleta</v>
      </c>
    </row>
    <row r="6" spans="1:5">
      <c r="D6" s="59" t="s">
        <v>21</v>
      </c>
    </row>
    <row r="7" spans="1:5">
      <c r="D7" s="52" t="s">
        <v>22</v>
      </c>
    </row>
    <row r="8" spans="1:5">
      <c r="C8" t="s">
        <v>5</v>
      </c>
      <c r="D8" s="53" t="s">
        <v>23</v>
      </c>
    </row>
    <row r="9" spans="1:5">
      <c r="D9" s="54" t="s">
        <v>24</v>
      </c>
    </row>
  </sheetData>
  <sheetProtection password="898C" sheet="1" objects="1" scenarios="1" selectLockedCells="1"/>
  <mergeCells count="2">
    <mergeCell ref="A1:A2"/>
    <mergeCell ref="B1:D1"/>
  </mergeCells>
  <pageMargins left="0.7" right="0.7" top="0.75" bottom="0.75" header="0.51180555555555551" footer="0.3"/>
  <pageSetup paperSize="9" firstPageNumber="0" orientation="portrait" horizontalDpi="300" verticalDpi="300"/>
  <headerFooter alignWithMargins="0">
    <oddFooter>&amp;C&amp;"Calibri,Standard"&amp;11&amp;A pag &amp;P di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66"/>
  <sheetViews>
    <sheetView tabSelected="1" workbookViewId="0">
      <selection activeCell="D5" sqref="D5"/>
    </sheetView>
  </sheetViews>
  <sheetFormatPr defaultRowHeight="14.25"/>
  <cols>
    <col min="1" max="1" width="21.42578125" style="93" customWidth="1"/>
    <col min="2" max="2" width="12.5703125" style="93" customWidth="1"/>
    <col min="3" max="3" width="12.7109375" style="93" customWidth="1"/>
    <col min="4" max="4" width="11.7109375" style="93" customWidth="1"/>
    <col min="5" max="5" width="14.7109375" style="93" customWidth="1"/>
    <col min="6" max="6" width="9.140625" style="93"/>
    <col min="7" max="7" width="17" style="93" customWidth="1"/>
    <col min="8" max="16384" width="9.140625" style="93"/>
  </cols>
  <sheetData>
    <row r="1" spans="1:7" ht="75.75" customHeight="1">
      <c r="A1" s="112"/>
      <c r="B1" s="112"/>
      <c r="C1" s="113" t="s">
        <v>0</v>
      </c>
      <c r="D1" s="113"/>
      <c r="E1" s="113"/>
    </row>
    <row r="2" spans="1:7" ht="15.75">
      <c r="A2" s="114" t="s">
        <v>25</v>
      </c>
      <c r="B2" s="114"/>
      <c r="C2" s="114"/>
      <c r="D2" s="114"/>
      <c r="E2" s="114"/>
    </row>
    <row r="3" spans="1:7" ht="23.25" thickBot="1">
      <c r="A3" s="91" t="s">
        <v>5</v>
      </c>
      <c r="B3" s="43" t="s">
        <v>26</v>
      </c>
      <c r="C3" s="43" t="s">
        <v>27</v>
      </c>
      <c r="D3" s="6" t="s">
        <v>28</v>
      </c>
      <c r="E3" s="6" t="s">
        <v>29</v>
      </c>
      <c r="G3" s="59" t="s">
        <v>21</v>
      </c>
    </row>
    <row r="4" spans="1:7" ht="15" thickBot="1">
      <c r="A4" s="97" t="s">
        <v>5</v>
      </c>
      <c r="B4" s="98"/>
      <c r="C4" s="98"/>
      <c r="G4" s="52" t="s">
        <v>22</v>
      </c>
    </row>
    <row r="5" spans="1:7" ht="15" thickBot="1">
      <c r="A5" s="48" t="s">
        <v>31</v>
      </c>
      <c r="B5" s="49">
        <v>310</v>
      </c>
      <c r="C5" s="49">
        <v>6697</v>
      </c>
      <c r="D5" s="50">
        <v>0</v>
      </c>
      <c r="E5" s="51">
        <f>ROUND(D5,2)*C5</f>
        <v>0</v>
      </c>
      <c r="G5" s="53" t="s">
        <v>23</v>
      </c>
    </row>
    <row r="6" spans="1:7" ht="15" thickBot="1">
      <c r="A6" s="44" t="s">
        <v>30</v>
      </c>
      <c r="B6" s="45">
        <v>281</v>
      </c>
      <c r="C6" s="45">
        <v>6058</v>
      </c>
      <c r="D6" s="46"/>
      <c r="E6" s="47"/>
      <c r="G6" s="54" t="s">
        <v>24</v>
      </c>
    </row>
    <row r="7" spans="1:7">
      <c r="A7" s="95" t="s">
        <v>32</v>
      </c>
      <c r="B7" s="92">
        <v>281</v>
      </c>
      <c r="C7" s="92">
        <v>6058</v>
      </c>
      <c r="D7" s="107"/>
      <c r="E7" s="107"/>
    </row>
    <row r="8" spans="1:7">
      <c r="A8" s="96" t="s">
        <v>33</v>
      </c>
      <c r="B8" s="92">
        <v>22</v>
      </c>
      <c r="C8" s="92">
        <v>662</v>
      </c>
      <c r="D8" s="109"/>
      <c r="E8" s="109"/>
    </row>
    <row r="9" spans="1:7">
      <c r="A9" s="96" t="s">
        <v>34</v>
      </c>
      <c r="B9" s="92">
        <v>2</v>
      </c>
      <c r="C9" s="92">
        <v>68</v>
      </c>
      <c r="D9" s="109"/>
      <c r="E9" s="109"/>
    </row>
    <row r="10" spans="1:7">
      <c r="A10" s="96" t="s">
        <v>35</v>
      </c>
      <c r="B10" s="92">
        <v>78</v>
      </c>
      <c r="C10" s="92">
        <v>858</v>
      </c>
      <c r="D10" s="109"/>
      <c r="E10" s="109"/>
    </row>
    <row r="11" spans="1:7">
      <c r="A11" s="96" t="s">
        <v>36</v>
      </c>
      <c r="B11" s="92">
        <v>30</v>
      </c>
      <c r="C11" s="92">
        <v>480</v>
      </c>
      <c r="D11" s="109"/>
      <c r="E11" s="109"/>
    </row>
    <row r="12" spans="1:7">
      <c r="A12" s="96" t="s">
        <v>636</v>
      </c>
      <c r="B12" s="92">
        <v>146</v>
      </c>
      <c r="C12" s="92">
        <v>3942</v>
      </c>
      <c r="D12" s="109"/>
      <c r="E12" s="109"/>
    </row>
    <row r="13" spans="1:7">
      <c r="A13" s="96" t="s">
        <v>37</v>
      </c>
      <c r="B13" s="92">
        <v>1</v>
      </c>
      <c r="C13" s="92">
        <v>16</v>
      </c>
      <c r="D13" s="109"/>
      <c r="E13" s="109"/>
    </row>
    <row r="14" spans="1:7" ht="15" thickBot="1">
      <c r="A14" s="96" t="s">
        <v>38</v>
      </c>
      <c r="B14" s="92">
        <v>2</v>
      </c>
      <c r="C14" s="92">
        <v>32</v>
      </c>
      <c r="D14" s="108"/>
      <c r="E14" s="108"/>
    </row>
    <row r="15" spans="1:7" ht="15" thickBot="1">
      <c r="A15" s="44" t="s">
        <v>637</v>
      </c>
      <c r="B15" s="45">
        <v>29</v>
      </c>
      <c r="C15" s="45">
        <v>639</v>
      </c>
      <c r="D15" s="46"/>
      <c r="E15" s="47"/>
    </row>
    <row r="16" spans="1:7">
      <c r="A16" s="95" t="s">
        <v>638</v>
      </c>
      <c r="B16" s="92">
        <v>3</v>
      </c>
      <c r="C16" s="92">
        <v>63</v>
      </c>
      <c r="D16" s="107"/>
      <c r="E16" s="107"/>
    </row>
    <row r="17" spans="1:5">
      <c r="A17" s="96" t="s">
        <v>639</v>
      </c>
      <c r="B17" s="92">
        <v>3</v>
      </c>
      <c r="C17" s="92">
        <v>63</v>
      </c>
      <c r="D17" s="109"/>
      <c r="E17" s="109"/>
    </row>
    <row r="18" spans="1:5">
      <c r="A18" s="95" t="s">
        <v>640</v>
      </c>
      <c r="B18" s="92">
        <v>2</v>
      </c>
      <c r="C18" s="92">
        <v>42</v>
      </c>
      <c r="D18" s="109"/>
      <c r="E18" s="109"/>
    </row>
    <row r="19" spans="1:5">
      <c r="A19" s="96" t="s">
        <v>641</v>
      </c>
      <c r="B19" s="92">
        <v>2</v>
      </c>
      <c r="C19" s="92">
        <v>42</v>
      </c>
      <c r="D19" s="109"/>
      <c r="E19" s="109"/>
    </row>
    <row r="20" spans="1:5">
      <c r="A20" s="95" t="s">
        <v>642</v>
      </c>
      <c r="B20" s="92">
        <v>3</v>
      </c>
      <c r="C20" s="92">
        <v>63</v>
      </c>
      <c r="D20" s="109"/>
      <c r="E20" s="109"/>
    </row>
    <row r="21" spans="1:5">
      <c r="A21" s="96" t="s">
        <v>643</v>
      </c>
      <c r="B21" s="92">
        <v>3</v>
      </c>
      <c r="C21" s="92">
        <v>63</v>
      </c>
      <c r="D21" s="109"/>
      <c r="E21" s="109"/>
    </row>
    <row r="22" spans="1:5">
      <c r="A22" s="95" t="s">
        <v>66</v>
      </c>
      <c r="B22" s="92">
        <v>2</v>
      </c>
      <c r="C22" s="92">
        <v>72</v>
      </c>
      <c r="D22" s="109"/>
      <c r="E22" s="109"/>
    </row>
    <row r="23" spans="1:5">
      <c r="A23" s="96" t="s">
        <v>644</v>
      </c>
      <c r="B23" s="92">
        <v>2</v>
      </c>
      <c r="C23" s="92">
        <v>72</v>
      </c>
      <c r="D23" s="109"/>
      <c r="E23" s="109"/>
    </row>
    <row r="24" spans="1:5">
      <c r="A24" s="95" t="s">
        <v>645</v>
      </c>
      <c r="B24" s="92">
        <v>12</v>
      </c>
      <c r="C24" s="92">
        <v>252</v>
      </c>
      <c r="D24" s="109"/>
      <c r="E24" s="109"/>
    </row>
    <row r="25" spans="1:5">
      <c r="A25" s="96" t="s">
        <v>646</v>
      </c>
      <c r="B25" s="92">
        <v>2</v>
      </c>
      <c r="C25" s="92">
        <v>42</v>
      </c>
      <c r="D25" s="109"/>
      <c r="E25" s="109"/>
    </row>
    <row r="26" spans="1:5">
      <c r="A26" s="96" t="s">
        <v>647</v>
      </c>
      <c r="B26" s="92">
        <v>1</v>
      </c>
      <c r="C26" s="92">
        <v>21</v>
      </c>
      <c r="D26" s="109"/>
      <c r="E26" s="109"/>
    </row>
    <row r="27" spans="1:5">
      <c r="A27" s="96" t="s">
        <v>648</v>
      </c>
      <c r="B27" s="92">
        <v>1</v>
      </c>
      <c r="C27" s="92">
        <v>21</v>
      </c>
      <c r="D27" s="109"/>
      <c r="E27" s="109"/>
    </row>
    <row r="28" spans="1:5">
      <c r="A28" s="96" t="s">
        <v>649</v>
      </c>
      <c r="B28" s="92">
        <v>6</v>
      </c>
      <c r="C28" s="92">
        <v>126</v>
      </c>
      <c r="D28" s="109"/>
      <c r="E28" s="109"/>
    </row>
    <row r="29" spans="1:5">
      <c r="A29" s="96" t="s">
        <v>650</v>
      </c>
      <c r="B29" s="92">
        <v>1</v>
      </c>
      <c r="C29" s="92">
        <v>21</v>
      </c>
      <c r="D29" s="109"/>
      <c r="E29" s="109"/>
    </row>
    <row r="30" spans="1:5">
      <c r="A30" s="96" t="s">
        <v>651</v>
      </c>
      <c r="B30" s="92">
        <v>1</v>
      </c>
      <c r="C30" s="92">
        <v>21</v>
      </c>
      <c r="D30" s="109"/>
      <c r="E30" s="109"/>
    </row>
    <row r="31" spans="1:5">
      <c r="A31" s="95" t="s">
        <v>652</v>
      </c>
      <c r="B31" s="92">
        <v>3</v>
      </c>
      <c r="C31" s="92">
        <v>63</v>
      </c>
      <c r="D31" s="109"/>
      <c r="E31" s="109"/>
    </row>
    <row r="32" spans="1:5">
      <c r="A32" s="96" t="s">
        <v>653</v>
      </c>
      <c r="B32" s="92">
        <v>3</v>
      </c>
      <c r="C32" s="92">
        <v>63</v>
      </c>
      <c r="D32" s="109"/>
      <c r="E32" s="109"/>
    </row>
    <row r="33" spans="1:5">
      <c r="A33" s="95" t="s">
        <v>654</v>
      </c>
      <c r="B33" s="92">
        <v>1</v>
      </c>
      <c r="C33" s="92">
        <v>21</v>
      </c>
      <c r="D33" s="109"/>
      <c r="E33" s="109"/>
    </row>
    <row r="34" spans="1:5">
      <c r="A34" s="96" t="s">
        <v>655</v>
      </c>
      <c r="B34" s="92">
        <v>1</v>
      </c>
      <c r="C34" s="92">
        <v>21</v>
      </c>
      <c r="D34" s="109"/>
      <c r="E34" s="109"/>
    </row>
    <row r="35" spans="1:5">
      <c r="A35" s="95" t="s">
        <v>656</v>
      </c>
      <c r="B35" s="92">
        <v>3</v>
      </c>
      <c r="C35" s="92">
        <v>63</v>
      </c>
      <c r="D35" s="109"/>
      <c r="E35" s="109"/>
    </row>
    <row r="36" spans="1:5" ht="15" thickBot="1">
      <c r="A36" s="96" t="s">
        <v>657</v>
      </c>
      <c r="B36" s="92">
        <v>3</v>
      </c>
      <c r="C36" s="92">
        <v>63</v>
      </c>
      <c r="D36" s="108"/>
      <c r="E36" s="108"/>
    </row>
    <row r="37" spans="1:5" ht="15" thickBot="1">
      <c r="A37" s="99" t="s">
        <v>40</v>
      </c>
      <c r="B37" s="100">
        <v>4</v>
      </c>
      <c r="C37" s="100">
        <v>76</v>
      </c>
      <c r="D37" s="101">
        <v>0</v>
      </c>
      <c r="E37" s="102">
        <f>ROUND(D37,2)*C37</f>
        <v>0</v>
      </c>
    </row>
    <row r="38" spans="1:5" ht="15" thickBot="1">
      <c r="A38" s="44" t="s">
        <v>39</v>
      </c>
      <c r="B38" s="45">
        <v>4</v>
      </c>
      <c r="C38" s="45">
        <v>76</v>
      </c>
      <c r="D38" s="46"/>
      <c r="E38" s="47"/>
    </row>
    <row r="39" spans="1:5">
      <c r="A39" s="95" t="s">
        <v>32</v>
      </c>
      <c r="B39" s="92">
        <v>4</v>
      </c>
      <c r="C39" s="92">
        <v>76</v>
      </c>
      <c r="D39" s="107"/>
      <c r="E39" s="107"/>
    </row>
    <row r="40" spans="1:5">
      <c r="A40" s="96" t="s">
        <v>41</v>
      </c>
      <c r="B40" s="92">
        <v>1</v>
      </c>
      <c r="C40" s="92">
        <v>24</v>
      </c>
      <c r="D40" s="109"/>
      <c r="E40" s="109"/>
    </row>
    <row r="41" spans="1:5" ht="15" thickBot="1">
      <c r="A41" s="96" t="s">
        <v>42</v>
      </c>
      <c r="B41" s="92">
        <v>3</v>
      </c>
      <c r="C41" s="92">
        <v>52</v>
      </c>
      <c r="D41" s="108"/>
      <c r="E41" s="108"/>
    </row>
    <row r="42" spans="1:5" ht="15" thickBot="1">
      <c r="A42" s="99" t="s">
        <v>44</v>
      </c>
      <c r="B42" s="100">
        <v>13</v>
      </c>
      <c r="C42" s="100">
        <v>169</v>
      </c>
      <c r="D42" s="101">
        <v>0</v>
      </c>
      <c r="E42" s="102">
        <f>ROUND(D42,2)*C42</f>
        <v>0</v>
      </c>
    </row>
    <row r="43" spans="1:5" ht="15" thickBot="1">
      <c r="A43" s="44" t="s">
        <v>43</v>
      </c>
      <c r="B43" s="45">
        <v>13</v>
      </c>
      <c r="C43" s="45">
        <v>169</v>
      </c>
      <c r="D43" s="46"/>
      <c r="E43" s="47"/>
    </row>
    <row r="44" spans="1:5">
      <c r="A44" s="95" t="s">
        <v>45</v>
      </c>
      <c r="B44" s="92">
        <v>13</v>
      </c>
      <c r="C44" s="92">
        <v>169</v>
      </c>
      <c r="D44" s="107"/>
      <c r="E44" s="107"/>
    </row>
    <row r="45" spans="1:5" ht="15" thickBot="1">
      <c r="A45" s="96" t="s">
        <v>46</v>
      </c>
      <c r="B45" s="92">
        <v>13</v>
      </c>
      <c r="C45" s="92">
        <v>169</v>
      </c>
      <c r="D45" s="108"/>
      <c r="E45" s="108"/>
    </row>
    <row r="46" spans="1:5" ht="15" thickBot="1">
      <c r="A46" s="99" t="s">
        <v>48</v>
      </c>
      <c r="B46" s="100">
        <v>15</v>
      </c>
      <c r="C46" s="100">
        <v>185</v>
      </c>
      <c r="D46" s="101">
        <v>0</v>
      </c>
      <c r="E46" s="102">
        <f>ROUND(D46,2)*C46</f>
        <v>0</v>
      </c>
    </row>
    <row r="47" spans="1:5" ht="15" thickBot="1">
      <c r="A47" s="44" t="s">
        <v>47</v>
      </c>
      <c r="B47" s="45">
        <v>15</v>
      </c>
      <c r="C47" s="45">
        <v>185</v>
      </c>
      <c r="D47" s="46"/>
      <c r="E47" s="47"/>
    </row>
    <row r="48" spans="1:5">
      <c r="A48" s="95" t="s">
        <v>49</v>
      </c>
      <c r="B48" s="92">
        <v>15</v>
      </c>
      <c r="C48" s="92">
        <v>185</v>
      </c>
      <c r="D48" s="107"/>
      <c r="E48" s="107"/>
    </row>
    <row r="49" spans="1:5">
      <c r="A49" s="96">
        <v>9153</v>
      </c>
      <c r="B49" s="92">
        <v>4</v>
      </c>
      <c r="C49" s="92">
        <v>36</v>
      </c>
      <c r="D49" s="109"/>
      <c r="E49" s="109"/>
    </row>
    <row r="50" spans="1:5">
      <c r="A50" s="96" t="s">
        <v>50</v>
      </c>
      <c r="B50" s="92">
        <v>2</v>
      </c>
      <c r="C50" s="92">
        <v>18</v>
      </c>
      <c r="D50" s="109"/>
      <c r="E50" s="109"/>
    </row>
    <row r="51" spans="1:5">
      <c r="A51" s="96" t="s">
        <v>51</v>
      </c>
      <c r="B51" s="92">
        <v>3</v>
      </c>
      <c r="C51" s="92">
        <v>27</v>
      </c>
      <c r="D51" s="109"/>
      <c r="E51" s="109"/>
    </row>
    <row r="52" spans="1:5">
      <c r="A52" s="96" t="s">
        <v>52</v>
      </c>
      <c r="B52" s="92">
        <v>4</v>
      </c>
      <c r="C52" s="92">
        <v>36</v>
      </c>
      <c r="D52" s="109"/>
      <c r="E52" s="109"/>
    </row>
    <row r="53" spans="1:5" ht="15" thickBot="1">
      <c r="A53" s="96" t="s">
        <v>53</v>
      </c>
      <c r="B53" s="92">
        <v>2</v>
      </c>
      <c r="C53" s="92">
        <v>68</v>
      </c>
      <c r="D53" s="108"/>
      <c r="E53" s="108"/>
    </row>
    <row r="54" spans="1:5" ht="15" thickBot="1">
      <c r="A54" s="99" t="s">
        <v>54</v>
      </c>
      <c r="B54" s="100">
        <v>58</v>
      </c>
      <c r="C54" s="100">
        <v>1962</v>
      </c>
      <c r="D54" s="101">
        <v>0</v>
      </c>
      <c r="E54" s="102">
        <f>ROUND(D54,2)*C54</f>
        <v>0</v>
      </c>
    </row>
    <row r="55" spans="1:5" ht="15" thickBot="1">
      <c r="A55" s="44" t="s">
        <v>47</v>
      </c>
      <c r="B55" s="45">
        <v>56</v>
      </c>
      <c r="C55" s="45">
        <v>1900</v>
      </c>
      <c r="D55" s="46"/>
      <c r="E55" s="47"/>
    </row>
    <row r="56" spans="1:5">
      <c r="A56" s="95" t="s">
        <v>55</v>
      </c>
      <c r="B56" s="92">
        <v>44</v>
      </c>
      <c r="C56" s="92">
        <v>1584</v>
      </c>
      <c r="D56" s="107"/>
      <c r="E56" s="107"/>
    </row>
    <row r="57" spans="1:5">
      <c r="A57" s="96" t="s">
        <v>56</v>
      </c>
      <c r="B57" s="92">
        <v>44</v>
      </c>
      <c r="C57" s="92">
        <v>1584</v>
      </c>
      <c r="D57" s="109"/>
      <c r="E57" s="109"/>
    </row>
    <row r="58" spans="1:5">
      <c r="A58" s="95" t="s">
        <v>57</v>
      </c>
      <c r="B58" s="92">
        <v>12</v>
      </c>
      <c r="C58" s="92">
        <v>316</v>
      </c>
      <c r="D58" s="109"/>
      <c r="E58" s="109"/>
    </row>
    <row r="59" spans="1:5">
      <c r="A59" s="96" t="s">
        <v>58</v>
      </c>
      <c r="B59" s="92">
        <v>5</v>
      </c>
      <c r="C59" s="92">
        <v>180</v>
      </c>
      <c r="D59" s="109"/>
      <c r="E59" s="109"/>
    </row>
    <row r="60" spans="1:5">
      <c r="A60" s="96" t="s">
        <v>60</v>
      </c>
      <c r="B60" s="92">
        <v>3</v>
      </c>
      <c r="C60" s="92">
        <v>66</v>
      </c>
      <c r="D60" s="109"/>
      <c r="E60" s="109"/>
    </row>
    <row r="61" spans="1:5">
      <c r="A61" s="96" t="s">
        <v>61</v>
      </c>
      <c r="B61" s="92">
        <v>1</v>
      </c>
      <c r="C61" s="92">
        <v>34</v>
      </c>
      <c r="D61" s="109"/>
      <c r="E61" s="109"/>
    </row>
    <row r="62" spans="1:5" ht="15" thickBot="1">
      <c r="A62" s="96" t="s">
        <v>62</v>
      </c>
      <c r="B62" s="92">
        <v>3</v>
      </c>
      <c r="C62" s="92">
        <v>36</v>
      </c>
      <c r="D62" s="108"/>
      <c r="E62" s="108"/>
    </row>
    <row r="63" spans="1:5" ht="15" thickBot="1">
      <c r="A63" s="44" t="s">
        <v>84</v>
      </c>
      <c r="B63" s="45">
        <v>2</v>
      </c>
      <c r="C63" s="45">
        <v>62</v>
      </c>
      <c r="D63" s="46"/>
      <c r="E63" s="47"/>
    </row>
    <row r="64" spans="1:5">
      <c r="A64" s="95" t="s">
        <v>57</v>
      </c>
      <c r="B64" s="92">
        <v>2</v>
      </c>
      <c r="C64" s="92">
        <v>62</v>
      </c>
      <c r="D64" s="107"/>
      <c r="E64" s="107"/>
    </row>
    <row r="65" spans="1:5" ht="15" thickBot="1">
      <c r="A65" s="96" t="s">
        <v>59</v>
      </c>
      <c r="B65" s="92">
        <v>2</v>
      </c>
      <c r="C65" s="92">
        <v>62</v>
      </c>
      <c r="D65" s="108"/>
      <c r="E65" s="108"/>
    </row>
    <row r="66" spans="1:5" ht="15" thickBot="1">
      <c r="A66" s="99" t="s">
        <v>63</v>
      </c>
      <c r="B66" s="100">
        <v>138</v>
      </c>
      <c r="C66" s="100">
        <v>1978</v>
      </c>
      <c r="D66" s="101">
        <v>0</v>
      </c>
      <c r="E66" s="102">
        <f>ROUND(D66,2)*C66</f>
        <v>0</v>
      </c>
    </row>
    <row r="67" spans="1:5" ht="15" thickBot="1">
      <c r="A67" s="44" t="s">
        <v>47</v>
      </c>
      <c r="B67" s="45">
        <v>138</v>
      </c>
      <c r="C67" s="45">
        <v>1978</v>
      </c>
      <c r="D67" s="46"/>
      <c r="E67" s="47"/>
    </row>
    <row r="68" spans="1:5">
      <c r="A68" s="95" t="s">
        <v>64</v>
      </c>
      <c r="B68" s="92">
        <v>106</v>
      </c>
      <c r="C68" s="92">
        <v>981</v>
      </c>
      <c r="D68" s="107"/>
      <c r="E68" s="107"/>
    </row>
    <row r="69" spans="1:5">
      <c r="A69" s="96" t="s">
        <v>65</v>
      </c>
      <c r="B69" s="92">
        <v>106</v>
      </c>
      <c r="C69" s="92">
        <v>981</v>
      </c>
      <c r="D69" s="109"/>
      <c r="E69" s="109"/>
    </row>
    <row r="70" spans="1:5">
      <c r="A70" s="95" t="s">
        <v>66</v>
      </c>
      <c r="B70" s="92">
        <v>1</v>
      </c>
      <c r="C70" s="92">
        <v>24</v>
      </c>
      <c r="D70" s="109"/>
      <c r="E70" s="109"/>
    </row>
    <row r="71" spans="1:5">
      <c r="A71" s="96" t="s">
        <v>67</v>
      </c>
      <c r="B71" s="92">
        <v>1</v>
      </c>
      <c r="C71" s="92">
        <v>24</v>
      </c>
      <c r="D71" s="109"/>
      <c r="E71" s="109"/>
    </row>
    <row r="72" spans="1:5">
      <c r="A72" s="95" t="s">
        <v>68</v>
      </c>
      <c r="B72" s="92">
        <v>1</v>
      </c>
      <c r="C72" s="92">
        <v>36</v>
      </c>
      <c r="D72" s="109"/>
      <c r="E72" s="109"/>
    </row>
    <row r="73" spans="1:5">
      <c r="A73" s="96" t="s">
        <v>69</v>
      </c>
      <c r="B73" s="92">
        <v>1</v>
      </c>
      <c r="C73" s="92">
        <v>36</v>
      </c>
      <c r="D73" s="109"/>
      <c r="E73" s="109"/>
    </row>
    <row r="74" spans="1:5">
      <c r="A74" s="95" t="s">
        <v>70</v>
      </c>
      <c r="B74" s="92">
        <v>3</v>
      </c>
      <c r="C74" s="92">
        <v>87</v>
      </c>
      <c r="D74" s="109"/>
      <c r="E74" s="109"/>
    </row>
    <row r="75" spans="1:5">
      <c r="A75" s="96" t="s">
        <v>71</v>
      </c>
      <c r="B75" s="92">
        <v>3</v>
      </c>
      <c r="C75" s="92">
        <v>87</v>
      </c>
      <c r="D75" s="109"/>
      <c r="E75" s="109"/>
    </row>
    <row r="76" spans="1:5">
      <c r="A76" s="95" t="s">
        <v>57</v>
      </c>
      <c r="B76" s="92">
        <v>2</v>
      </c>
      <c r="C76" s="92">
        <v>58</v>
      </c>
      <c r="D76" s="109"/>
      <c r="E76" s="109"/>
    </row>
    <row r="77" spans="1:5">
      <c r="A77" s="96" t="s">
        <v>72</v>
      </c>
      <c r="B77" s="92">
        <v>2</v>
      </c>
      <c r="C77" s="92">
        <v>58</v>
      </c>
      <c r="D77" s="109"/>
      <c r="E77" s="109"/>
    </row>
    <row r="78" spans="1:5">
      <c r="A78" s="95" t="s">
        <v>73</v>
      </c>
      <c r="B78" s="92">
        <v>25</v>
      </c>
      <c r="C78" s="92">
        <v>792</v>
      </c>
      <c r="D78" s="109"/>
      <c r="E78" s="109"/>
    </row>
    <row r="79" spans="1:5">
      <c r="A79" s="96" t="s">
        <v>74</v>
      </c>
      <c r="B79" s="92">
        <v>10</v>
      </c>
      <c r="C79" s="92">
        <v>360</v>
      </c>
      <c r="D79" s="109"/>
      <c r="E79" s="109"/>
    </row>
    <row r="80" spans="1:5">
      <c r="A80" s="96" t="s">
        <v>75</v>
      </c>
      <c r="B80" s="92">
        <v>11</v>
      </c>
      <c r="C80" s="92">
        <v>396</v>
      </c>
      <c r="D80" s="109"/>
      <c r="E80" s="109"/>
    </row>
    <row r="81" spans="1:5" ht="15" thickBot="1">
      <c r="A81" s="96" t="s">
        <v>76</v>
      </c>
      <c r="B81" s="92">
        <v>4</v>
      </c>
      <c r="C81" s="92">
        <v>36</v>
      </c>
      <c r="D81" s="108"/>
      <c r="E81" s="108"/>
    </row>
    <row r="82" spans="1:5" ht="15" thickBot="1">
      <c r="A82" s="99" t="s">
        <v>77</v>
      </c>
      <c r="B82" s="100">
        <v>53</v>
      </c>
      <c r="C82" s="100">
        <v>402</v>
      </c>
      <c r="D82" s="101">
        <v>0</v>
      </c>
      <c r="E82" s="102">
        <f>ROUND(D82,2)*C82</f>
        <v>0</v>
      </c>
    </row>
    <row r="83" spans="1:5" ht="15" thickBot="1">
      <c r="A83" s="44" t="s">
        <v>47</v>
      </c>
      <c r="B83" s="45">
        <v>53</v>
      </c>
      <c r="C83" s="45">
        <v>402</v>
      </c>
      <c r="D83" s="46"/>
      <c r="E83" s="47"/>
    </row>
    <row r="84" spans="1:5">
      <c r="A84" s="95" t="s">
        <v>78</v>
      </c>
      <c r="B84" s="92">
        <v>53</v>
      </c>
      <c r="C84" s="92">
        <v>402</v>
      </c>
      <c r="D84" s="107"/>
      <c r="E84" s="107"/>
    </row>
    <row r="85" spans="1:5">
      <c r="A85" s="96" t="s">
        <v>79</v>
      </c>
      <c r="B85" s="92">
        <v>50</v>
      </c>
      <c r="C85" s="92">
        <v>365</v>
      </c>
      <c r="D85" s="109"/>
      <c r="E85" s="109"/>
    </row>
    <row r="86" spans="1:5">
      <c r="A86" s="96" t="s">
        <v>80</v>
      </c>
      <c r="B86" s="92">
        <v>2</v>
      </c>
      <c r="C86" s="92">
        <v>18</v>
      </c>
      <c r="D86" s="109"/>
      <c r="E86" s="109"/>
    </row>
    <row r="87" spans="1:5" ht="15" thickBot="1">
      <c r="A87" s="96" t="s">
        <v>81</v>
      </c>
      <c r="B87" s="92">
        <v>1</v>
      </c>
      <c r="C87" s="92">
        <v>19</v>
      </c>
      <c r="D87" s="108"/>
      <c r="E87" s="108"/>
    </row>
    <row r="88" spans="1:5" ht="15" thickBot="1">
      <c r="A88" s="99" t="s">
        <v>87</v>
      </c>
      <c r="B88" s="100">
        <v>2695</v>
      </c>
      <c r="C88" s="100">
        <v>78815</v>
      </c>
      <c r="D88" s="101">
        <v>0</v>
      </c>
      <c r="E88" s="102">
        <f>ROUND(D88,2)*C88</f>
        <v>0</v>
      </c>
    </row>
    <row r="89" spans="1:5" ht="15" thickBot="1">
      <c r="A89" s="44" t="s">
        <v>86</v>
      </c>
      <c r="B89" s="45">
        <v>2695</v>
      </c>
      <c r="C89" s="45">
        <v>78815</v>
      </c>
      <c r="D89" s="46"/>
      <c r="E89" s="47"/>
    </row>
    <row r="90" spans="1:5">
      <c r="A90" s="95" t="s">
        <v>88</v>
      </c>
      <c r="B90" s="92">
        <v>2433</v>
      </c>
      <c r="C90" s="92">
        <v>74699</v>
      </c>
      <c r="D90" s="107"/>
      <c r="E90" s="107"/>
    </row>
    <row r="91" spans="1:5">
      <c r="A91" s="96" t="s">
        <v>89</v>
      </c>
      <c r="B91" s="92">
        <v>2433</v>
      </c>
      <c r="C91" s="92">
        <v>74699</v>
      </c>
      <c r="D91" s="109"/>
      <c r="E91" s="109"/>
    </row>
    <row r="92" spans="1:5">
      <c r="A92" s="95" t="s">
        <v>90</v>
      </c>
      <c r="B92" s="92">
        <v>1</v>
      </c>
      <c r="C92" s="92">
        <v>29</v>
      </c>
      <c r="D92" s="109"/>
      <c r="E92" s="109"/>
    </row>
    <row r="93" spans="1:5">
      <c r="A93" s="96" t="s">
        <v>91</v>
      </c>
      <c r="B93" s="92">
        <v>1</v>
      </c>
      <c r="C93" s="92">
        <v>29</v>
      </c>
      <c r="D93" s="109"/>
      <c r="E93" s="109"/>
    </row>
    <row r="94" spans="1:5">
      <c r="A94" s="95" t="s">
        <v>32</v>
      </c>
      <c r="B94" s="92">
        <v>261</v>
      </c>
      <c r="C94" s="92">
        <v>4087</v>
      </c>
      <c r="D94" s="109"/>
      <c r="E94" s="109"/>
    </row>
    <row r="95" spans="1:5">
      <c r="A95" s="96" t="s">
        <v>92</v>
      </c>
      <c r="B95" s="92">
        <v>15</v>
      </c>
      <c r="C95" s="92">
        <v>540</v>
      </c>
      <c r="D95" s="109"/>
      <c r="E95" s="109"/>
    </row>
    <row r="96" spans="1:5">
      <c r="A96" s="96" t="s">
        <v>93</v>
      </c>
      <c r="B96" s="92">
        <v>3</v>
      </c>
      <c r="C96" s="92">
        <v>27</v>
      </c>
      <c r="D96" s="109"/>
      <c r="E96" s="109"/>
    </row>
    <row r="97" spans="1:5">
      <c r="A97" s="96" t="s">
        <v>94</v>
      </c>
      <c r="B97" s="92">
        <v>39</v>
      </c>
      <c r="C97" s="92">
        <v>351</v>
      </c>
      <c r="D97" s="109"/>
      <c r="E97" s="109"/>
    </row>
    <row r="98" spans="1:5">
      <c r="A98" s="96" t="s">
        <v>662</v>
      </c>
      <c r="B98" s="92">
        <v>7</v>
      </c>
      <c r="C98" s="92">
        <v>217</v>
      </c>
      <c r="D98" s="109"/>
      <c r="E98" s="109"/>
    </row>
    <row r="99" spans="1:5">
      <c r="A99" s="96" t="s">
        <v>95</v>
      </c>
      <c r="B99" s="92">
        <v>3</v>
      </c>
      <c r="C99" s="92">
        <v>27</v>
      </c>
      <c r="D99" s="109"/>
      <c r="E99" s="109"/>
    </row>
    <row r="100" spans="1:5">
      <c r="A100" s="96" t="s">
        <v>96</v>
      </c>
      <c r="B100" s="92">
        <v>2</v>
      </c>
      <c r="C100" s="92">
        <v>72</v>
      </c>
      <c r="D100" s="109"/>
      <c r="E100" s="109"/>
    </row>
    <row r="101" spans="1:5">
      <c r="A101" s="96" t="s">
        <v>97</v>
      </c>
      <c r="B101" s="92">
        <v>2</v>
      </c>
      <c r="C101" s="92">
        <v>72</v>
      </c>
      <c r="D101" s="109"/>
      <c r="E101" s="109"/>
    </row>
    <row r="102" spans="1:5">
      <c r="A102" s="96" t="s">
        <v>98</v>
      </c>
      <c r="B102" s="92">
        <v>2</v>
      </c>
      <c r="C102" s="92">
        <v>72</v>
      </c>
      <c r="D102" s="109"/>
      <c r="E102" s="109"/>
    </row>
    <row r="103" spans="1:5">
      <c r="A103" s="96" t="s">
        <v>99</v>
      </c>
      <c r="B103" s="92">
        <v>28</v>
      </c>
      <c r="C103" s="92">
        <v>1008</v>
      </c>
      <c r="D103" s="109"/>
      <c r="E103" s="109"/>
    </row>
    <row r="104" spans="1:5">
      <c r="A104" s="96" t="s">
        <v>100</v>
      </c>
      <c r="B104" s="92">
        <v>43</v>
      </c>
      <c r="C104" s="92">
        <v>606</v>
      </c>
      <c r="D104" s="109"/>
      <c r="E104" s="109"/>
    </row>
    <row r="105" spans="1:5">
      <c r="A105" s="96" t="s">
        <v>101</v>
      </c>
      <c r="B105" s="92">
        <v>29</v>
      </c>
      <c r="C105" s="92">
        <v>174</v>
      </c>
      <c r="D105" s="109"/>
      <c r="E105" s="109"/>
    </row>
    <row r="106" spans="1:5">
      <c r="A106" s="96" t="s">
        <v>102</v>
      </c>
      <c r="B106" s="92">
        <v>2</v>
      </c>
      <c r="C106" s="92">
        <v>72</v>
      </c>
      <c r="D106" s="109"/>
      <c r="E106" s="109"/>
    </row>
    <row r="107" spans="1:5">
      <c r="A107" s="96" t="s">
        <v>103</v>
      </c>
      <c r="B107" s="92">
        <v>55</v>
      </c>
      <c r="C107" s="92">
        <v>495</v>
      </c>
      <c r="D107" s="109"/>
      <c r="E107" s="109"/>
    </row>
    <row r="108" spans="1:5" ht="15" thickBot="1">
      <c r="A108" s="96" t="s">
        <v>104</v>
      </c>
      <c r="B108" s="92">
        <v>31</v>
      </c>
      <c r="C108" s="92">
        <v>354</v>
      </c>
      <c r="D108" s="108"/>
      <c r="E108" s="108"/>
    </row>
    <row r="109" spans="1:5" ht="15" thickBot="1">
      <c r="A109" s="99" t="s">
        <v>105</v>
      </c>
      <c r="B109" s="100">
        <v>3121</v>
      </c>
      <c r="C109" s="100">
        <v>98664</v>
      </c>
      <c r="D109" s="101">
        <v>0</v>
      </c>
      <c r="E109" s="102">
        <f>ROUND(D109,2)*C109</f>
        <v>0</v>
      </c>
    </row>
    <row r="110" spans="1:5" ht="15" thickBot="1">
      <c r="A110" s="44" t="s">
        <v>86</v>
      </c>
      <c r="B110" s="45">
        <v>3121</v>
      </c>
      <c r="C110" s="45">
        <v>98664</v>
      </c>
      <c r="D110" s="46"/>
      <c r="E110" s="47"/>
    </row>
    <row r="111" spans="1:5">
      <c r="A111" s="95" t="s">
        <v>106</v>
      </c>
      <c r="B111" s="92">
        <v>11</v>
      </c>
      <c r="C111" s="92">
        <v>126</v>
      </c>
      <c r="D111" s="107"/>
      <c r="E111" s="107"/>
    </row>
    <row r="112" spans="1:5">
      <c r="A112" s="96" t="s">
        <v>107</v>
      </c>
      <c r="B112" s="92">
        <v>11</v>
      </c>
      <c r="C112" s="92">
        <v>126</v>
      </c>
      <c r="D112" s="109"/>
      <c r="E112" s="109"/>
    </row>
    <row r="113" spans="1:5">
      <c r="A113" s="95" t="s">
        <v>88</v>
      </c>
      <c r="B113" s="92">
        <v>840</v>
      </c>
      <c r="C113" s="92">
        <v>25510</v>
      </c>
      <c r="D113" s="109"/>
      <c r="E113" s="109"/>
    </row>
    <row r="114" spans="1:5">
      <c r="A114" s="96" t="s">
        <v>108</v>
      </c>
      <c r="B114" s="92">
        <v>123</v>
      </c>
      <c r="C114" s="92">
        <v>3506</v>
      </c>
      <c r="D114" s="109"/>
      <c r="E114" s="109"/>
    </row>
    <row r="115" spans="1:5">
      <c r="A115" s="96" t="s">
        <v>109</v>
      </c>
      <c r="B115" s="92">
        <v>480</v>
      </c>
      <c r="C115" s="92">
        <v>14554</v>
      </c>
      <c r="D115" s="109"/>
      <c r="E115" s="109"/>
    </row>
    <row r="116" spans="1:5">
      <c r="A116" s="96" t="s">
        <v>110</v>
      </c>
      <c r="B116" s="92">
        <v>237</v>
      </c>
      <c r="C116" s="92">
        <v>7450</v>
      </c>
      <c r="D116" s="109"/>
      <c r="E116" s="109"/>
    </row>
    <row r="117" spans="1:5">
      <c r="A117" s="95" t="s">
        <v>111</v>
      </c>
      <c r="B117" s="92">
        <v>1</v>
      </c>
      <c r="C117" s="92">
        <v>9</v>
      </c>
      <c r="D117" s="109"/>
      <c r="E117" s="109"/>
    </row>
    <row r="118" spans="1:5">
      <c r="A118" s="96" t="s">
        <v>112</v>
      </c>
      <c r="B118" s="92">
        <v>1</v>
      </c>
      <c r="C118" s="92">
        <v>9</v>
      </c>
      <c r="D118" s="109"/>
      <c r="E118" s="109"/>
    </row>
    <row r="119" spans="1:5">
      <c r="A119" s="95" t="s">
        <v>32</v>
      </c>
      <c r="B119" s="92">
        <v>4</v>
      </c>
      <c r="C119" s="92">
        <v>144</v>
      </c>
      <c r="D119" s="109"/>
      <c r="E119" s="109"/>
    </row>
    <row r="120" spans="1:5">
      <c r="A120" s="96" t="s">
        <v>113</v>
      </c>
      <c r="B120" s="92">
        <v>4</v>
      </c>
      <c r="C120" s="92">
        <v>144</v>
      </c>
      <c r="D120" s="109"/>
      <c r="E120" s="109"/>
    </row>
    <row r="121" spans="1:5">
      <c r="A121" s="95" t="s">
        <v>114</v>
      </c>
      <c r="B121" s="92">
        <v>2265</v>
      </c>
      <c r="C121" s="92">
        <v>72875</v>
      </c>
      <c r="D121" s="109"/>
      <c r="E121" s="109"/>
    </row>
    <row r="122" spans="1:5">
      <c r="A122" s="96" t="s">
        <v>115</v>
      </c>
      <c r="B122" s="92">
        <v>153</v>
      </c>
      <c r="C122" s="92">
        <v>5049</v>
      </c>
      <c r="D122" s="109"/>
      <c r="E122" s="109"/>
    </row>
    <row r="123" spans="1:5">
      <c r="A123" s="96" t="s">
        <v>116</v>
      </c>
      <c r="B123" s="92">
        <v>157</v>
      </c>
      <c r="C123" s="92">
        <v>5181</v>
      </c>
      <c r="D123" s="109"/>
      <c r="E123" s="109"/>
    </row>
    <row r="124" spans="1:5">
      <c r="A124" s="96" t="s">
        <v>117</v>
      </c>
      <c r="B124" s="92">
        <v>49</v>
      </c>
      <c r="C124" s="92">
        <v>1006</v>
      </c>
      <c r="D124" s="109"/>
      <c r="E124" s="109"/>
    </row>
    <row r="125" spans="1:5">
      <c r="A125" s="96" t="s">
        <v>118</v>
      </c>
      <c r="B125" s="92">
        <v>35</v>
      </c>
      <c r="C125" s="92">
        <v>315</v>
      </c>
      <c r="D125" s="109"/>
      <c r="E125" s="109"/>
    </row>
    <row r="126" spans="1:5">
      <c r="A126" s="96" t="s">
        <v>119</v>
      </c>
      <c r="B126" s="92">
        <v>1142</v>
      </c>
      <c r="C126" s="92">
        <v>37619</v>
      </c>
      <c r="D126" s="109"/>
      <c r="E126" s="109"/>
    </row>
    <row r="127" spans="1:5">
      <c r="A127" s="96" t="s">
        <v>120</v>
      </c>
      <c r="B127" s="92">
        <v>110</v>
      </c>
      <c r="C127" s="92">
        <v>3630</v>
      </c>
      <c r="D127" s="109"/>
      <c r="E127" s="109"/>
    </row>
    <row r="128" spans="1:5">
      <c r="A128" s="96" t="s">
        <v>121</v>
      </c>
      <c r="B128" s="92">
        <v>599</v>
      </c>
      <c r="C128" s="92">
        <v>19767</v>
      </c>
      <c r="D128" s="109"/>
      <c r="E128" s="109"/>
    </row>
    <row r="129" spans="1:5" ht="15" thickBot="1">
      <c r="A129" s="96" t="s">
        <v>122</v>
      </c>
      <c r="B129" s="92">
        <v>20</v>
      </c>
      <c r="C129" s="92">
        <v>308</v>
      </c>
      <c r="D129" s="108"/>
      <c r="E129" s="108"/>
    </row>
    <row r="130" spans="1:5" ht="15" thickBot="1">
      <c r="A130" s="99" t="s">
        <v>123</v>
      </c>
      <c r="B130" s="100">
        <v>352</v>
      </c>
      <c r="C130" s="100">
        <v>5236</v>
      </c>
      <c r="D130" s="101">
        <v>0</v>
      </c>
      <c r="E130" s="102">
        <f>ROUND(D130,2)*C130</f>
        <v>0</v>
      </c>
    </row>
    <row r="131" spans="1:5" ht="15" thickBot="1">
      <c r="A131" s="44" t="s">
        <v>86</v>
      </c>
      <c r="B131" s="45">
        <v>352</v>
      </c>
      <c r="C131" s="45">
        <v>5236</v>
      </c>
      <c r="D131" s="46"/>
      <c r="E131" s="47"/>
    </row>
    <row r="132" spans="1:5">
      <c r="A132" s="95" t="s">
        <v>106</v>
      </c>
      <c r="B132" s="92">
        <v>1</v>
      </c>
      <c r="C132" s="92">
        <v>9</v>
      </c>
      <c r="D132" s="107"/>
      <c r="E132" s="107"/>
    </row>
    <row r="133" spans="1:5">
      <c r="A133" s="96" t="s">
        <v>124</v>
      </c>
      <c r="B133" s="92">
        <v>1</v>
      </c>
      <c r="C133" s="92">
        <v>9</v>
      </c>
      <c r="D133" s="109"/>
      <c r="E133" s="109"/>
    </row>
    <row r="134" spans="1:5">
      <c r="A134" s="95" t="s">
        <v>663</v>
      </c>
      <c r="B134" s="92">
        <v>2</v>
      </c>
      <c r="C134" s="92">
        <v>56</v>
      </c>
      <c r="D134" s="109"/>
      <c r="E134" s="109"/>
    </row>
    <row r="135" spans="1:5">
      <c r="A135" s="96" t="s">
        <v>664</v>
      </c>
      <c r="B135" s="92">
        <v>1</v>
      </c>
      <c r="C135" s="92">
        <v>28</v>
      </c>
      <c r="D135" s="109"/>
      <c r="E135" s="109"/>
    </row>
    <row r="136" spans="1:5">
      <c r="A136" s="96" t="s">
        <v>665</v>
      </c>
      <c r="B136" s="92">
        <v>1</v>
      </c>
      <c r="C136" s="92">
        <v>28</v>
      </c>
      <c r="D136" s="109"/>
      <c r="E136" s="109"/>
    </row>
    <row r="137" spans="1:5">
      <c r="A137" s="95" t="s">
        <v>125</v>
      </c>
      <c r="B137" s="92">
        <v>2</v>
      </c>
      <c r="C137" s="92">
        <v>18</v>
      </c>
      <c r="D137" s="109"/>
      <c r="E137" s="109"/>
    </row>
    <row r="138" spans="1:5">
      <c r="A138" s="96" t="s">
        <v>126</v>
      </c>
      <c r="B138" s="92">
        <v>2</v>
      </c>
      <c r="C138" s="92">
        <v>18</v>
      </c>
      <c r="D138" s="109"/>
      <c r="E138" s="109"/>
    </row>
    <row r="139" spans="1:5">
      <c r="A139" s="95" t="s">
        <v>127</v>
      </c>
      <c r="B139" s="92">
        <v>8</v>
      </c>
      <c r="C139" s="92">
        <v>72</v>
      </c>
      <c r="D139" s="109"/>
      <c r="E139" s="109"/>
    </row>
    <row r="140" spans="1:5">
      <c r="A140" s="96" t="s">
        <v>128</v>
      </c>
      <c r="B140" s="92">
        <v>1</v>
      </c>
      <c r="C140" s="92">
        <v>9</v>
      </c>
      <c r="D140" s="109"/>
      <c r="E140" s="109"/>
    </row>
    <row r="141" spans="1:5">
      <c r="A141" s="96" t="s">
        <v>129</v>
      </c>
      <c r="B141" s="92">
        <v>7</v>
      </c>
      <c r="C141" s="92">
        <v>63</v>
      </c>
      <c r="D141" s="109"/>
      <c r="E141" s="109"/>
    </row>
    <row r="142" spans="1:5">
      <c r="A142" s="95" t="s">
        <v>114</v>
      </c>
      <c r="B142" s="92">
        <v>338</v>
      </c>
      <c r="C142" s="92">
        <v>5072</v>
      </c>
      <c r="D142" s="109"/>
      <c r="E142" s="109"/>
    </row>
    <row r="143" spans="1:5">
      <c r="A143" s="96" t="s">
        <v>131</v>
      </c>
      <c r="B143" s="92">
        <v>2</v>
      </c>
      <c r="C143" s="92">
        <v>18</v>
      </c>
      <c r="D143" s="109"/>
      <c r="E143" s="109"/>
    </row>
    <row r="144" spans="1:5">
      <c r="A144" s="96" t="s">
        <v>132</v>
      </c>
      <c r="B144" s="92">
        <v>32</v>
      </c>
      <c r="C144" s="92">
        <v>288</v>
      </c>
      <c r="D144" s="109"/>
      <c r="E144" s="109"/>
    </row>
    <row r="145" spans="1:5">
      <c r="A145" s="96" t="s">
        <v>133</v>
      </c>
      <c r="B145" s="92">
        <v>304</v>
      </c>
      <c r="C145" s="92">
        <v>4766</v>
      </c>
      <c r="D145" s="109"/>
      <c r="E145" s="109"/>
    </row>
    <row r="146" spans="1:5">
      <c r="A146" s="95" t="s">
        <v>134</v>
      </c>
      <c r="B146" s="92">
        <v>1</v>
      </c>
      <c r="C146" s="92">
        <v>9</v>
      </c>
      <c r="D146" s="109"/>
      <c r="E146" s="109"/>
    </row>
    <row r="147" spans="1:5" ht="15" thickBot="1">
      <c r="A147" s="96">
        <v>5000</v>
      </c>
      <c r="B147" s="92">
        <v>1</v>
      </c>
      <c r="C147" s="92">
        <v>9</v>
      </c>
      <c r="D147" s="108"/>
      <c r="E147" s="108"/>
    </row>
    <row r="148" spans="1:5" ht="15" thickBot="1">
      <c r="A148" s="99" t="s">
        <v>136</v>
      </c>
      <c r="B148" s="100">
        <v>678</v>
      </c>
      <c r="C148" s="100">
        <v>21749</v>
      </c>
      <c r="D148" s="101">
        <v>0</v>
      </c>
      <c r="E148" s="102">
        <f>ROUND(D148,2)*C148</f>
        <v>0</v>
      </c>
    </row>
    <row r="149" spans="1:5" ht="15" thickBot="1">
      <c r="A149" s="44" t="s">
        <v>135</v>
      </c>
      <c r="B149" s="45">
        <v>678</v>
      </c>
      <c r="C149" s="45">
        <v>21749</v>
      </c>
      <c r="D149" s="46"/>
      <c r="E149" s="47"/>
    </row>
    <row r="150" spans="1:5">
      <c r="A150" s="95" t="s">
        <v>666</v>
      </c>
      <c r="B150" s="92">
        <v>4</v>
      </c>
      <c r="C150" s="92">
        <v>48</v>
      </c>
      <c r="D150" s="107"/>
      <c r="E150" s="107"/>
    </row>
    <row r="151" spans="1:5">
      <c r="A151" s="96" t="s">
        <v>667</v>
      </c>
      <c r="B151" s="92">
        <v>4</v>
      </c>
      <c r="C151" s="92">
        <v>48</v>
      </c>
      <c r="D151" s="111"/>
      <c r="E151" s="111"/>
    </row>
    <row r="152" spans="1:5">
      <c r="A152" s="95" t="s">
        <v>137</v>
      </c>
      <c r="B152" s="92">
        <v>31</v>
      </c>
      <c r="C152" s="92">
        <v>1116</v>
      </c>
      <c r="D152" s="111"/>
      <c r="E152" s="111"/>
    </row>
    <row r="153" spans="1:5">
      <c r="A153" s="96" t="s">
        <v>138</v>
      </c>
      <c r="B153" s="92">
        <v>31</v>
      </c>
      <c r="C153" s="92">
        <v>1116</v>
      </c>
      <c r="D153" s="111"/>
      <c r="E153" s="111"/>
    </row>
    <row r="154" spans="1:5">
      <c r="A154" s="95" t="s">
        <v>139</v>
      </c>
      <c r="B154" s="92">
        <v>73</v>
      </c>
      <c r="C154" s="92">
        <v>1956</v>
      </c>
      <c r="D154" s="111"/>
      <c r="E154" s="111"/>
    </row>
    <row r="155" spans="1:5">
      <c r="A155" s="96" t="s">
        <v>667</v>
      </c>
      <c r="B155" s="92">
        <v>45</v>
      </c>
      <c r="C155" s="92">
        <v>948</v>
      </c>
      <c r="D155" s="111"/>
      <c r="E155" s="111"/>
    </row>
    <row r="156" spans="1:5">
      <c r="A156" s="96" t="s">
        <v>140</v>
      </c>
      <c r="B156" s="92">
        <v>28</v>
      </c>
      <c r="C156" s="92">
        <v>1008</v>
      </c>
      <c r="D156" s="111"/>
      <c r="E156" s="111"/>
    </row>
    <row r="157" spans="1:5">
      <c r="A157" s="95" t="s">
        <v>78</v>
      </c>
      <c r="B157" s="92">
        <v>43</v>
      </c>
      <c r="C157" s="92">
        <v>387</v>
      </c>
      <c r="D157" s="111"/>
      <c r="E157" s="111"/>
    </row>
    <row r="158" spans="1:5">
      <c r="A158" s="96">
        <v>7526</v>
      </c>
      <c r="B158" s="92">
        <v>43</v>
      </c>
      <c r="C158" s="92">
        <v>387</v>
      </c>
      <c r="D158" s="111"/>
      <c r="E158" s="111"/>
    </row>
    <row r="159" spans="1:5">
      <c r="A159" s="95" t="s">
        <v>141</v>
      </c>
      <c r="B159" s="92">
        <v>1</v>
      </c>
      <c r="C159" s="92">
        <v>6</v>
      </c>
      <c r="D159" s="111"/>
      <c r="E159" s="111"/>
    </row>
    <row r="160" spans="1:5">
      <c r="A160" s="96" t="s">
        <v>142</v>
      </c>
      <c r="B160" s="92">
        <v>1</v>
      </c>
      <c r="C160" s="92">
        <v>6</v>
      </c>
      <c r="D160" s="111"/>
      <c r="E160" s="111"/>
    </row>
    <row r="161" spans="1:5">
      <c r="A161" s="95" t="s">
        <v>143</v>
      </c>
      <c r="B161" s="92">
        <v>29</v>
      </c>
      <c r="C161" s="92">
        <v>1044</v>
      </c>
      <c r="D161" s="111"/>
      <c r="E161" s="111"/>
    </row>
    <row r="162" spans="1:5">
      <c r="A162" s="96" t="s">
        <v>144</v>
      </c>
      <c r="B162" s="92">
        <v>29</v>
      </c>
      <c r="C162" s="92">
        <v>1044</v>
      </c>
      <c r="D162" s="111"/>
      <c r="E162" s="111"/>
    </row>
    <row r="163" spans="1:5">
      <c r="A163" s="95" t="s">
        <v>668</v>
      </c>
      <c r="B163" s="92">
        <v>0</v>
      </c>
      <c r="C163" s="92">
        <v>0</v>
      </c>
      <c r="D163" s="111"/>
      <c r="E163" s="111"/>
    </row>
    <row r="164" spans="1:5">
      <c r="A164" s="96" t="s">
        <v>669</v>
      </c>
      <c r="B164" s="92">
        <v>0</v>
      </c>
      <c r="C164" s="92">
        <v>0</v>
      </c>
      <c r="D164" s="111"/>
      <c r="E164" s="111"/>
    </row>
    <row r="165" spans="1:5">
      <c r="A165" s="95" t="s">
        <v>145</v>
      </c>
      <c r="B165" s="92">
        <v>10</v>
      </c>
      <c r="C165" s="92">
        <v>113</v>
      </c>
      <c r="D165" s="111"/>
      <c r="E165" s="111"/>
    </row>
    <row r="166" spans="1:5">
      <c r="A166" s="96" t="s">
        <v>146</v>
      </c>
      <c r="B166" s="92">
        <v>10</v>
      </c>
      <c r="C166" s="92">
        <v>113</v>
      </c>
      <c r="D166" s="111"/>
      <c r="E166" s="111"/>
    </row>
    <row r="167" spans="1:5">
      <c r="A167" s="95" t="s">
        <v>147</v>
      </c>
      <c r="B167" s="92">
        <v>487</v>
      </c>
      <c r="C167" s="92">
        <v>17079</v>
      </c>
      <c r="D167" s="111"/>
      <c r="E167" s="111"/>
    </row>
    <row r="168" spans="1:5" ht="15" thickBot="1">
      <c r="A168" s="96" t="s">
        <v>148</v>
      </c>
      <c r="B168" s="92">
        <v>487</v>
      </c>
      <c r="C168" s="92">
        <v>17079</v>
      </c>
      <c r="D168" s="108"/>
      <c r="E168" s="108"/>
    </row>
    <row r="169" spans="1:5" ht="15" thickBot="1">
      <c r="A169" s="99" t="s">
        <v>150</v>
      </c>
      <c r="B169" s="100">
        <v>1</v>
      </c>
      <c r="C169" s="100">
        <v>9</v>
      </c>
      <c r="D169" s="101">
        <v>0</v>
      </c>
      <c r="E169" s="102">
        <f>ROUND(D169,2)*C169</f>
        <v>0</v>
      </c>
    </row>
    <row r="170" spans="1:5" ht="15" thickBot="1">
      <c r="A170" s="44" t="s">
        <v>149</v>
      </c>
      <c r="B170" s="45">
        <v>1</v>
      </c>
      <c r="C170" s="45">
        <v>9</v>
      </c>
      <c r="D170" s="46"/>
      <c r="E170" s="47"/>
    </row>
    <row r="171" spans="1:5">
      <c r="A171" s="95" t="s">
        <v>49</v>
      </c>
      <c r="B171" s="92">
        <v>1</v>
      </c>
      <c r="C171" s="92">
        <v>9</v>
      </c>
      <c r="D171" s="107"/>
      <c r="E171" s="107"/>
    </row>
    <row r="172" spans="1:5" ht="15" thickBot="1">
      <c r="A172" s="96">
        <v>9730</v>
      </c>
      <c r="B172" s="92">
        <v>1</v>
      </c>
      <c r="C172" s="92">
        <v>9</v>
      </c>
      <c r="D172" s="108"/>
      <c r="E172" s="108"/>
    </row>
    <row r="173" spans="1:5" ht="15" thickBot="1">
      <c r="A173" s="99" t="s">
        <v>151</v>
      </c>
      <c r="B173" s="100">
        <v>65</v>
      </c>
      <c r="C173" s="100">
        <v>395</v>
      </c>
      <c r="D173" s="101">
        <v>0</v>
      </c>
      <c r="E173" s="102">
        <f>ROUND(D173,2)*C173</f>
        <v>0</v>
      </c>
    </row>
    <row r="174" spans="1:5" ht="15" thickBot="1">
      <c r="A174" s="44" t="s">
        <v>149</v>
      </c>
      <c r="B174" s="45">
        <v>65</v>
      </c>
      <c r="C174" s="45">
        <v>395</v>
      </c>
      <c r="D174" s="46"/>
      <c r="E174" s="47"/>
    </row>
    <row r="175" spans="1:5">
      <c r="A175" s="95" t="s">
        <v>64</v>
      </c>
      <c r="B175" s="92">
        <v>65</v>
      </c>
      <c r="C175" s="92">
        <v>395</v>
      </c>
      <c r="D175" s="107"/>
      <c r="E175" s="107"/>
    </row>
    <row r="176" spans="1:5" ht="15" thickBot="1">
      <c r="A176" s="96" t="s">
        <v>152</v>
      </c>
      <c r="B176" s="92">
        <v>65</v>
      </c>
      <c r="C176" s="92">
        <v>395</v>
      </c>
      <c r="D176" s="108"/>
      <c r="E176" s="108"/>
    </row>
    <row r="177" spans="1:5" ht="15" thickBot="1">
      <c r="A177" s="99" t="s">
        <v>154</v>
      </c>
      <c r="B177" s="100">
        <v>2</v>
      </c>
      <c r="C177" s="100">
        <v>19</v>
      </c>
      <c r="D177" s="101">
        <v>0</v>
      </c>
      <c r="E177" s="102">
        <f>ROUND(D177,2)*C177</f>
        <v>0</v>
      </c>
    </row>
    <row r="178" spans="1:5" ht="15" thickBot="1">
      <c r="A178" s="44" t="s">
        <v>153</v>
      </c>
      <c r="B178" s="45">
        <v>2</v>
      </c>
      <c r="C178" s="45">
        <v>19</v>
      </c>
      <c r="D178" s="46"/>
      <c r="E178" s="47"/>
    </row>
    <row r="179" spans="1:5">
      <c r="A179" s="95" t="s">
        <v>78</v>
      </c>
      <c r="B179" s="92">
        <v>2</v>
      </c>
      <c r="C179" s="92">
        <v>19</v>
      </c>
      <c r="D179" s="107"/>
      <c r="E179" s="107"/>
    </row>
    <row r="180" spans="1:5" ht="15" thickBot="1">
      <c r="A180" s="96" t="s">
        <v>155</v>
      </c>
      <c r="B180" s="92">
        <v>2</v>
      </c>
      <c r="C180" s="92">
        <v>19</v>
      </c>
      <c r="D180" s="108"/>
      <c r="E180" s="108"/>
    </row>
    <row r="181" spans="1:5" ht="15" thickBot="1">
      <c r="A181" s="99" t="s">
        <v>156</v>
      </c>
      <c r="B181" s="100">
        <v>1</v>
      </c>
      <c r="C181" s="100">
        <v>9</v>
      </c>
      <c r="D181" s="101">
        <v>0</v>
      </c>
      <c r="E181" s="102">
        <f>ROUND(D181,2)*C181</f>
        <v>0</v>
      </c>
    </row>
    <row r="182" spans="1:5" ht="15" thickBot="1">
      <c r="A182" s="44" t="s">
        <v>153</v>
      </c>
      <c r="B182" s="45">
        <v>1</v>
      </c>
      <c r="C182" s="45">
        <v>9</v>
      </c>
      <c r="D182" s="46"/>
      <c r="E182" s="47"/>
    </row>
    <row r="183" spans="1:5">
      <c r="A183" s="95" t="s">
        <v>78</v>
      </c>
      <c r="B183" s="92">
        <v>1</v>
      </c>
      <c r="C183" s="92">
        <v>9</v>
      </c>
      <c r="D183" s="107"/>
      <c r="E183" s="107"/>
    </row>
    <row r="184" spans="1:5" ht="15" thickBot="1">
      <c r="A184" s="96" t="s">
        <v>157</v>
      </c>
      <c r="B184" s="92">
        <v>1</v>
      </c>
      <c r="C184" s="92">
        <v>9</v>
      </c>
      <c r="D184" s="108"/>
      <c r="E184" s="108"/>
    </row>
    <row r="185" spans="1:5" ht="15" thickBot="1">
      <c r="A185" s="99" t="s">
        <v>159</v>
      </c>
      <c r="B185" s="100">
        <v>17</v>
      </c>
      <c r="C185" s="100">
        <v>262</v>
      </c>
      <c r="D185" s="101">
        <v>0</v>
      </c>
      <c r="E185" s="102">
        <f>ROUND(D185,2)*C185</f>
        <v>0</v>
      </c>
    </row>
    <row r="186" spans="1:5" ht="15" thickBot="1">
      <c r="A186" s="44" t="s">
        <v>153</v>
      </c>
      <c r="B186" s="45">
        <v>17</v>
      </c>
      <c r="C186" s="45">
        <v>262</v>
      </c>
      <c r="D186" s="46"/>
      <c r="E186" s="47"/>
    </row>
    <row r="187" spans="1:5">
      <c r="A187" s="95" t="s">
        <v>230</v>
      </c>
      <c r="B187" s="92">
        <v>4</v>
      </c>
      <c r="C187" s="92">
        <v>88</v>
      </c>
      <c r="D187" s="107"/>
      <c r="E187" s="107"/>
    </row>
    <row r="188" spans="1:5">
      <c r="A188" s="96" t="s">
        <v>670</v>
      </c>
      <c r="B188" s="92">
        <v>4</v>
      </c>
      <c r="C188" s="92">
        <v>88</v>
      </c>
      <c r="D188" s="109"/>
      <c r="E188" s="109"/>
    </row>
    <row r="189" spans="1:5">
      <c r="A189" s="95" t="s">
        <v>160</v>
      </c>
      <c r="B189" s="92">
        <v>1</v>
      </c>
      <c r="C189" s="92">
        <v>9</v>
      </c>
      <c r="D189" s="109"/>
      <c r="E189" s="109"/>
    </row>
    <row r="190" spans="1:5">
      <c r="A190" s="96" t="s">
        <v>161</v>
      </c>
      <c r="B190" s="92">
        <v>1</v>
      </c>
      <c r="C190" s="92">
        <v>9</v>
      </c>
      <c r="D190" s="109"/>
      <c r="E190" s="109"/>
    </row>
    <row r="191" spans="1:5">
      <c r="A191" s="95" t="s">
        <v>663</v>
      </c>
      <c r="B191" s="92">
        <v>3</v>
      </c>
      <c r="C191" s="92">
        <v>84</v>
      </c>
      <c r="D191" s="109"/>
      <c r="E191" s="109"/>
    </row>
    <row r="192" spans="1:5">
      <c r="A192" s="96" t="s">
        <v>671</v>
      </c>
      <c r="B192" s="92">
        <v>3</v>
      </c>
      <c r="C192" s="92">
        <v>84</v>
      </c>
      <c r="D192" s="109"/>
      <c r="E192" s="109"/>
    </row>
    <row r="193" spans="1:5">
      <c r="A193" s="95" t="s">
        <v>130</v>
      </c>
      <c r="B193" s="92">
        <v>2</v>
      </c>
      <c r="C193" s="92">
        <v>18</v>
      </c>
      <c r="D193" s="109"/>
      <c r="E193" s="109"/>
    </row>
    <row r="194" spans="1:5">
      <c r="A194" s="96" t="s">
        <v>162</v>
      </c>
      <c r="B194" s="92">
        <v>2</v>
      </c>
      <c r="C194" s="92">
        <v>18</v>
      </c>
      <c r="D194" s="109"/>
      <c r="E194" s="109"/>
    </row>
    <row r="195" spans="1:5">
      <c r="A195" s="95" t="s">
        <v>73</v>
      </c>
      <c r="B195" s="92">
        <v>7</v>
      </c>
      <c r="C195" s="92">
        <v>63</v>
      </c>
      <c r="D195" s="109"/>
      <c r="E195" s="109"/>
    </row>
    <row r="196" spans="1:5">
      <c r="A196" s="96" t="s">
        <v>163</v>
      </c>
      <c r="B196" s="92">
        <v>2</v>
      </c>
      <c r="C196" s="92">
        <v>18</v>
      </c>
      <c r="D196" s="109"/>
      <c r="E196" s="109"/>
    </row>
    <row r="197" spans="1:5">
      <c r="A197" s="96" t="s">
        <v>164</v>
      </c>
      <c r="B197" s="92">
        <v>3</v>
      </c>
      <c r="C197" s="92">
        <v>27</v>
      </c>
      <c r="D197" s="109"/>
      <c r="E197" s="109"/>
    </row>
    <row r="198" spans="1:5" ht="15" thickBot="1">
      <c r="A198" s="96" t="s">
        <v>165</v>
      </c>
      <c r="B198" s="92">
        <v>2</v>
      </c>
      <c r="C198" s="92">
        <v>18</v>
      </c>
      <c r="D198" s="108"/>
      <c r="E198" s="108"/>
    </row>
    <row r="199" spans="1:5" ht="15" thickBot="1">
      <c r="A199" s="99" t="s">
        <v>166</v>
      </c>
      <c r="B199" s="100">
        <v>7</v>
      </c>
      <c r="C199" s="100">
        <v>79</v>
      </c>
      <c r="D199" s="101">
        <v>0</v>
      </c>
      <c r="E199" s="102">
        <f>ROUND(D199,2)*C199</f>
        <v>0</v>
      </c>
    </row>
    <row r="200" spans="1:5" ht="15" thickBot="1">
      <c r="A200" s="44" t="s">
        <v>153</v>
      </c>
      <c r="B200" s="45">
        <v>7</v>
      </c>
      <c r="C200" s="45">
        <v>79</v>
      </c>
      <c r="D200" s="46"/>
      <c r="E200" s="47"/>
    </row>
    <row r="201" spans="1:5">
      <c r="A201" s="95" t="s">
        <v>78</v>
      </c>
      <c r="B201" s="92">
        <v>7</v>
      </c>
      <c r="C201" s="92">
        <v>79</v>
      </c>
      <c r="D201" s="107"/>
      <c r="E201" s="107"/>
    </row>
    <row r="202" spans="1:5">
      <c r="A202" s="96" t="s">
        <v>167</v>
      </c>
      <c r="B202" s="92">
        <v>2</v>
      </c>
      <c r="C202" s="92">
        <v>18</v>
      </c>
      <c r="D202" s="109"/>
      <c r="E202" s="109"/>
    </row>
    <row r="203" spans="1:5">
      <c r="A203" s="96" t="s">
        <v>168</v>
      </c>
      <c r="B203" s="92">
        <v>4</v>
      </c>
      <c r="C203" s="92">
        <v>36</v>
      </c>
      <c r="D203" s="109"/>
      <c r="E203" s="109"/>
    </row>
    <row r="204" spans="1:5" ht="15" thickBot="1">
      <c r="A204" s="96" t="s">
        <v>169</v>
      </c>
      <c r="B204" s="92">
        <v>1</v>
      </c>
      <c r="C204" s="92">
        <v>25</v>
      </c>
      <c r="D204" s="108"/>
      <c r="E204" s="108"/>
    </row>
    <row r="205" spans="1:5" ht="15" thickBot="1">
      <c r="A205" s="99" t="s">
        <v>170</v>
      </c>
      <c r="B205" s="100">
        <v>1243</v>
      </c>
      <c r="C205" s="100">
        <v>30544</v>
      </c>
      <c r="D205" s="101">
        <v>0</v>
      </c>
      <c r="E205" s="102">
        <f>ROUND(D205,2)*C205</f>
        <v>0</v>
      </c>
    </row>
    <row r="206" spans="1:5" ht="15" thickBot="1">
      <c r="A206" s="44" t="s">
        <v>153</v>
      </c>
      <c r="B206" s="45">
        <v>1243</v>
      </c>
      <c r="C206" s="45">
        <v>30544</v>
      </c>
      <c r="D206" s="46"/>
      <c r="E206" s="47"/>
    </row>
    <row r="207" spans="1:5">
      <c r="A207" s="95" t="s">
        <v>64</v>
      </c>
      <c r="B207" s="92">
        <v>7</v>
      </c>
      <c r="C207" s="92">
        <v>63</v>
      </c>
      <c r="D207" s="107"/>
      <c r="E207" s="107"/>
    </row>
    <row r="208" spans="1:5">
      <c r="A208" s="96" t="s">
        <v>171</v>
      </c>
      <c r="B208" s="92">
        <v>1</v>
      </c>
      <c r="C208" s="92">
        <v>9</v>
      </c>
      <c r="D208" s="109"/>
      <c r="E208" s="109"/>
    </row>
    <row r="209" spans="1:5">
      <c r="A209" s="96" t="s">
        <v>172</v>
      </c>
      <c r="B209" s="92">
        <v>2</v>
      </c>
      <c r="C209" s="92">
        <v>18</v>
      </c>
      <c r="D209" s="109"/>
      <c r="E209" s="109"/>
    </row>
    <row r="210" spans="1:5">
      <c r="A210" s="96" t="s">
        <v>173</v>
      </c>
      <c r="B210" s="92">
        <v>1</v>
      </c>
      <c r="C210" s="92">
        <v>9</v>
      </c>
      <c r="D210" s="109"/>
      <c r="E210" s="109"/>
    </row>
    <row r="211" spans="1:5">
      <c r="A211" s="96" t="s">
        <v>174</v>
      </c>
      <c r="B211" s="92">
        <v>2</v>
      </c>
      <c r="C211" s="92">
        <v>18</v>
      </c>
      <c r="D211" s="109"/>
      <c r="E211" s="109"/>
    </row>
    <row r="212" spans="1:5">
      <c r="A212" s="96" t="s">
        <v>175</v>
      </c>
      <c r="B212" s="92">
        <v>1</v>
      </c>
      <c r="C212" s="92">
        <v>9</v>
      </c>
      <c r="D212" s="109"/>
      <c r="E212" s="109"/>
    </row>
    <row r="213" spans="1:5">
      <c r="A213" s="95" t="s">
        <v>66</v>
      </c>
      <c r="B213" s="92">
        <v>3</v>
      </c>
      <c r="C213" s="92">
        <v>57</v>
      </c>
      <c r="D213" s="109"/>
      <c r="E213" s="109"/>
    </row>
    <row r="214" spans="1:5">
      <c r="A214" s="96" t="s">
        <v>176</v>
      </c>
      <c r="B214" s="92">
        <v>1</v>
      </c>
      <c r="C214" s="92">
        <v>9</v>
      </c>
      <c r="D214" s="109"/>
      <c r="E214" s="109"/>
    </row>
    <row r="215" spans="1:5">
      <c r="A215" s="96" t="s">
        <v>177</v>
      </c>
      <c r="B215" s="92">
        <v>2</v>
      </c>
      <c r="C215" s="92">
        <v>48</v>
      </c>
      <c r="D215" s="109"/>
      <c r="E215" s="109"/>
    </row>
    <row r="216" spans="1:5">
      <c r="A216" s="95" t="s">
        <v>178</v>
      </c>
      <c r="B216" s="92">
        <v>136</v>
      </c>
      <c r="C216" s="92">
        <v>4840</v>
      </c>
      <c r="D216" s="109"/>
      <c r="E216" s="109"/>
    </row>
    <row r="217" spans="1:5">
      <c r="A217" s="96" t="s">
        <v>179</v>
      </c>
      <c r="B217" s="92">
        <v>63</v>
      </c>
      <c r="C217" s="92">
        <v>2212</v>
      </c>
      <c r="D217" s="109"/>
      <c r="E217" s="109"/>
    </row>
    <row r="218" spans="1:5">
      <c r="A218" s="96" t="s">
        <v>180</v>
      </c>
      <c r="B218" s="92">
        <v>73</v>
      </c>
      <c r="C218" s="92">
        <v>2628</v>
      </c>
      <c r="D218" s="109"/>
      <c r="E218" s="109"/>
    </row>
    <row r="219" spans="1:5">
      <c r="A219" s="95" t="s">
        <v>130</v>
      </c>
      <c r="B219" s="92">
        <v>30</v>
      </c>
      <c r="C219" s="92">
        <v>717</v>
      </c>
      <c r="D219" s="109"/>
      <c r="E219" s="109"/>
    </row>
    <row r="220" spans="1:5">
      <c r="A220" s="96" t="s">
        <v>181</v>
      </c>
      <c r="B220" s="92">
        <v>3</v>
      </c>
      <c r="C220" s="92">
        <v>108</v>
      </c>
      <c r="D220" s="109"/>
      <c r="E220" s="109"/>
    </row>
    <row r="221" spans="1:5">
      <c r="A221" s="96" t="s">
        <v>182</v>
      </c>
      <c r="B221" s="92">
        <v>5</v>
      </c>
      <c r="C221" s="92">
        <v>180</v>
      </c>
      <c r="D221" s="109"/>
      <c r="E221" s="109"/>
    </row>
    <row r="222" spans="1:5">
      <c r="A222" s="96" t="s">
        <v>183</v>
      </c>
      <c r="B222" s="92">
        <v>1</v>
      </c>
      <c r="C222" s="92">
        <v>36</v>
      </c>
      <c r="D222" s="109"/>
      <c r="E222" s="109"/>
    </row>
    <row r="223" spans="1:5">
      <c r="A223" s="96" t="s">
        <v>184</v>
      </c>
      <c r="B223" s="92">
        <v>2</v>
      </c>
      <c r="C223" s="92">
        <v>18</v>
      </c>
      <c r="D223" s="109"/>
      <c r="E223" s="109"/>
    </row>
    <row r="224" spans="1:5">
      <c r="A224" s="96" t="s">
        <v>185</v>
      </c>
      <c r="B224" s="92">
        <v>3</v>
      </c>
      <c r="C224" s="92">
        <v>108</v>
      </c>
      <c r="D224" s="109"/>
      <c r="E224" s="109"/>
    </row>
    <row r="225" spans="1:5">
      <c r="A225" s="96" t="s">
        <v>186</v>
      </c>
      <c r="B225" s="92">
        <v>4</v>
      </c>
      <c r="C225" s="92">
        <v>144</v>
      </c>
      <c r="D225" s="109"/>
      <c r="E225" s="109"/>
    </row>
    <row r="226" spans="1:5">
      <c r="A226" s="96" t="s">
        <v>187</v>
      </c>
      <c r="B226" s="92">
        <v>4</v>
      </c>
      <c r="C226" s="92">
        <v>24</v>
      </c>
      <c r="D226" s="109"/>
      <c r="E226" s="109"/>
    </row>
    <row r="227" spans="1:5">
      <c r="A227" s="96" t="s">
        <v>188</v>
      </c>
      <c r="B227" s="92">
        <v>1</v>
      </c>
      <c r="C227" s="92">
        <v>9</v>
      </c>
      <c r="D227" s="109"/>
      <c r="E227" s="109"/>
    </row>
    <row r="228" spans="1:5">
      <c r="A228" s="96" t="s">
        <v>189</v>
      </c>
      <c r="B228" s="92">
        <v>1</v>
      </c>
      <c r="C228" s="92">
        <v>36</v>
      </c>
      <c r="D228" s="109"/>
      <c r="E228" s="109"/>
    </row>
    <row r="229" spans="1:5">
      <c r="A229" s="96" t="s">
        <v>190</v>
      </c>
      <c r="B229" s="92">
        <v>1</v>
      </c>
      <c r="C229" s="92">
        <v>9</v>
      </c>
      <c r="D229" s="109"/>
      <c r="E229" s="109"/>
    </row>
    <row r="230" spans="1:5">
      <c r="A230" s="96" t="s">
        <v>191</v>
      </c>
      <c r="B230" s="92">
        <v>5</v>
      </c>
      <c r="C230" s="92">
        <v>45</v>
      </c>
      <c r="D230" s="109"/>
      <c r="E230" s="109"/>
    </row>
    <row r="231" spans="1:5">
      <c r="A231" s="95" t="s">
        <v>78</v>
      </c>
      <c r="B231" s="92">
        <v>136</v>
      </c>
      <c r="C231" s="92">
        <v>1251</v>
      </c>
      <c r="D231" s="109"/>
      <c r="E231" s="109"/>
    </row>
    <row r="232" spans="1:5">
      <c r="A232" s="96" t="s">
        <v>192</v>
      </c>
      <c r="B232" s="92">
        <v>1</v>
      </c>
      <c r="C232" s="92">
        <v>9</v>
      </c>
      <c r="D232" s="109"/>
      <c r="E232" s="109"/>
    </row>
    <row r="233" spans="1:5">
      <c r="A233" s="96" t="s">
        <v>193</v>
      </c>
      <c r="B233" s="92">
        <v>133</v>
      </c>
      <c r="C233" s="92">
        <v>1224</v>
      </c>
      <c r="D233" s="109"/>
      <c r="E233" s="109"/>
    </row>
    <row r="234" spans="1:5">
      <c r="A234" s="96" t="s">
        <v>672</v>
      </c>
      <c r="B234" s="92">
        <v>2</v>
      </c>
      <c r="C234" s="92">
        <v>18</v>
      </c>
      <c r="D234" s="109"/>
      <c r="E234" s="109"/>
    </row>
    <row r="235" spans="1:5">
      <c r="A235" s="95" t="s">
        <v>73</v>
      </c>
      <c r="B235" s="92">
        <v>931</v>
      </c>
      <c r="C235" s="92">
        <v>23616</v>
      </c>
      <c r="D235" s="109"/>
      <c r="E235" s="109"/>
    </row>
    <row r="236" spans="1:5">
      <c r="A236" s="96" t="s">
        <v>194</v>
      </c>
      <c r="B236" s="92">
        <v>4</v>
      </c>
      <c r="C236" s="92">
        <v>36</v>
      </c>
      <c r="D236" s="109"/>
      <c r="E236" s="109"/>
    </row>
    <row r="237" spans="1:5">
      <c r="A237" s="96" t="s">
        <v>195</v>
      </c>
      <c r="B237" s="92">
        <v>4</v>
      </c>
      <c r="C237" s="92">
        <v>36</v>
      </c>
      <c r="D237" s="109"/>
      <c r="E237" s="109"/>
    </row>
    <row r="238" spans="1:5">
      <c r="A238" s="96" t="s">
        <v>196</v>
      </c>
      <c r="B238" s="92">
        <v>4</v>
      </c>
      <c r="C238" s="92">
        <v>36</v>
      </c>
      <c r="D238" s="109"/>
      <c r="E238" s="109"/>
    </row>
    <row r="239" spans="1:5">
      <c r="A239" s="96" t="s">
        <v>197</v>
      </c>
      <c r="B239" s="92">
        <v>2</v>
      </c>
      <c r="C239" s="92">
        <v>58</v>
      </c>
      <c r="D239" s="109"/>
      <c r="E239" s="109"/>
    </row>
    <row r="240" spans="1:5">
      <c r="A240" s="96" t="s">
        <v>198</v>
      </c>
      <c r="B240" s="92">
        <v>2</v>
      </c>
      <c r="C240" s="92">
        <v>59</v>
      </c>
      <c r="D240" s="109"/>
      <c r="E240" s="109"/>
    </row>
    <row r="241" spans="1:5">
      <c r="A241" s="96" t="s">
        <v>199</v>
      </c>
      <c r="B241" s="92">
        <v>3</v>
      </c>
      <c r="C241" s="92">
        <v>27</v>
      </c>
      <c r="D241" s="109"/>
      <c r="E241" s="109"/>
    </row>
    <row r="242" spans="1:5">
      <c r="A242" s="96" t="s">
        <v>200</v>
      </c>
      <c r="B242" s="92">
        <v>1</v>
      </c>
      <c r="C242" s="92">
        <v>9</v>
      </c>
      <c r="D242" s="109"/>
      <c r="E242" s="109"/>
    </row>
    <row r="243" spans="1:5">
      <c r="A243" s="96" t="s">
        <v>201</v>
      </c>
      <c r="B243" s="92">
        <v>157</v>
      </c>
      <c r="C243" s="92">
        <v>1413</v>
      </c>
      <c r="D243" s="109"/>
      <c r="E243" s="109"/>
    </row>
    <row r="244" spans="1:5">
      <c r="A244" s="96" t="s">
        <v>202</v>
      </c>
      <c r="B244" s="92">
        <v>481</v>
      </c>
      <c r="C244" s="92">
        <v>13956</v>
      </c>
      <c r="D244" s="109"/>
      <c r="E244" s="109"/>
    </row>
    <row r="245" spans="1:5">
      <c r="A245" s="96" t="s">
        <v>203</v>
      </c>
      <c r="B245" s="92">
        <v>120</v>
      </c>
      <c r="C245" s="92">
        <v>3480</v>
      </c>
      <c r="D245" s="109"/>
      <c r="E245" s="109"/>
    </row>
    <row r="246" spans="1:5">
      <c r="A246" s="96" t="s">
        <v>204</v>
      </c>
      <c r="B246" s="92">
        <v>4</v>
      </c>
      <c r="C246" s="92">
        <v>36</v>
      </c>
      <c r="D246" s="109"/>
      <c r="E246" s="109"/>
    </row>
    <row r="247" spans="1:5" ht="15" thickBot="1">
      <c r="A247" s="96" t="s">
        <v>205</v>
      </c>
      <c r="B247" s="92">
        <v>149</v>
      </c>
      <c r="C247" s="92">
        <v>4470</v>
      </c>
      <c r="D247" s="108"/>
      <c r="E247" s="108"/>
    </row>
    <row r="248" spans="1:5" ht="15" thickBot="1">
      <c r="A248" s="99" t="s">
        <v>207</v>
      </c>
      <c r="B248" s="100">
        <v>676</v>
      </c>
      <c r="C248" s="100">
        <v>19109</v>
      </c>
      <c r="D248" s="101">
        <v>0</v>
      </c>
      <c r="E248" s="102">
        <f>ROUND(D248,2)*C248</f>
        <v>0</v>
      </c>
    </row>
    <row r="249" spans="1:5" ht="15" thickBot="1">
      <c r="A249" s="44" t="s">
        <v>206</v>
      </c>
      <c r="B249" s="45">
        <v>676</v>
      </c>
      <c r="C249" s="45">
        <v>19109</v>
      </c>
      <c r="D249" s="46"/>
      <c r="E249" s="47"/>
    </row>
    <row r="250" spans="1:5">
      <c r="A250" s="95" t="s">
        <v>66</v>
      </c>
      <c r="B250" s="92">
        <v>449</v>
      </c>
      <c r="C250" s="92">
        <v>11674</v>
      </c>
      <c r="D250" s="107"/>
      <c r="E250" s="107"/>
    </row>
    <row r="251" spans="1:5">
      <c r="A251" s="96" t="s">
        <v>673</v>
      </c>
      <c r="B251" s="92">
        <v>449</v>
      </c>
      <c r="C251" s="92">
        <v>11674</v>
      </c>
      <c r="D251" s="109"/>
      <c r="E251" s="109"/>
    </row>
    <row r="252" spans="1:5">
      <c r="A252" s="95" t="s">
        <v>674</v>
      </c>
      <c r="B252" s="92">
        <v>1</v>
      </c>
      <c r="C252" s="92">
        <v>23</v>
      </c>
      <c r="D252" s="109"/>
      <c r="E252" s="109"/>
    </row>
    <row r="253" spans="1:5">
      <c r="A253" s="96" t="s">
        <v>675</v>
      </c>
      <c r="B253" s="92">
        <v>1</v>
      </c>
      <c r="C253" s="92">
        <v>23</v>
      </c>
      <c r="D253" s="109"/>
      <c r="E253" s="109"/>
    </row>
    <row r="254" spans="1:5">
      <c r="A254" s="95" t="s">
        <v>208</v>
      </c>
      <c r="B254" s="92">
        <v>226</v>
      </c>
      <c r="C254" s="92">
        <v>7412</v>
      </c>
      <c r="D254" s="109"/>
      <c r="E254" s="109"/>
    </row>
    <row r="255" spans="1:5" ht="15" thickBot="1">
      <c r="A255" s="96" t="s">
        <v>676</v>
      </c>
      <c r="B255" s="92">
        <v>226</v>
      </c>
      <c r="C255" s="92">
        <v>7412</v>
      </c>
      <c r="D255" s="108"/>
      <c r="E255" s="108"/>
    </row>
    <row r="256" spans="1:5" ht="15" thickBot="1">
      <c r="A256" s="99" t="s">
        <v>210</v>
      </c>
      <c r="B256" s="100">
        <v>417</v>
      </c>
      <c r="C256" s="100">
        <v>7014</v>
      </c>
      <c r="D256" s="101">
        <v>0</v>
      </c>
      <c r="E256" s="102">
        <f>ROUND(D256,2)*C256</f>
        <v>0</v>
      </c>
    </row>
    <row r="257" spans="1:7" ht="15" thickBot="1">
      <c r="A257" s="44" t="s">
        <v>209</v>
      </c>
      <c r="B257" s="45">
        <v>417</v>
      </c>
      <c r="C257" s="45">
        <v>7014</v>
      </c>
      <c r="D257" s="46"/>
      <c r="E257" s="47"/>
    </row>
    <row r="258" spans="1:7">
      <c r="A258" s="95" t="s">
        <v>82</v>
      </c>
      <c r="B258" s="92">
        <v>140</v>
      </c>
      <c r="C258" s="92">
        <v>986</v>
      </c>
      <c r="D258" s="107"/>
      <c r="E258" s="107"/>
    </row>
    <row r="259" spans="1:7">
      <c r="A259" s="96" t="s">
        <v>83</v>
      </c>
      <c r="B259" s="92">
        <v>138</v>
      </c>
      <c r="C259" s="92">
        <v>914</v>
      </c>
      <c r="D259" s="111"/>
      <c r="E259" s="111"/>
      <c r="G259" s="93" t="s">
        <v>5</v>
      </c>
    </row>
    <row r="260" spans="1:7">
      <c r="A260" s="96" t="s">
        <v>677</v>
      </c>
      <c r="B260" s="92">
        <v>2</v>
      </c>
      <c r="C260" s="92">
        <v>72</v>
      </c>
      <c r="D260" s="111"/>
      <c r="E260" s="111"/>
    </row>
    <row r="261" spans="1:7">
      <c r="A261" s="95" t="s">
        <v>130</v>
      </c>
      <c r="B261" s="92">
        <v>20</v>
      </c>
      <c r="C261" s="92">
        <v>280</v>
      </c>
      <c r="D261" s="111"/>
      <c r="E261" s="111"/>
    </row>
    <row r="262" spans="1:7">
      <c r="A262" s="96" t="s">
        <v>678</v>
      </c>
      <c r="B262" s="92">
        <v>20</v>
      </c>
      <c r="C262" s="92">
        <v>280</v>
      </c>
      <c r="D262" s="111"/>
      <c r="E262" s="111"/>
    </row>
    <row r="263" spans="1:7">
      <c r="A263" s="95" t="s">
        <v>85</v>
      </c>
      <c r="B263" s="92">
        <v>240</v>
      </c>
      <c r="C263" s="92">
        <v>5206</v>
      </c>
      <c r="D263" s="111"/>
      <c r="E263" s="111"/>
    </row>
    <row r="264" spans="1:7">
      <c r="A264" s="96" t="s">
        <v>211</v>
      </c>
      <c r="B264" s="92">
        <v>16</v>
      </c>
      <c r="C264" s="92">
        <v>544</v>
      </c>
      <c r="D264" s="111"/>
      <c r="E264" s="111"/>
    </row>
    <row r="265" spans="1:7">
      <c r="A265" s="96" t="s">
        <v>212</v>
      </c>
      <c r="B265" s="92">
        <v>137</v>
      </c>
      <c r="C265" s="92">
        <v>2270</v>
      </c>
      <c r="D265" s="111"/>
      <c r="E265" s="111"/>
    </row>
    <row r="266" spans="1:7">
      <c r="A266" s="96" t="s">
        <v>213</v>
      </c>
      <c r="B266" s="92">
        <v>1</v>
      </c>
      <c r="C266" s="92">
        <v>36</v>
      </c>
      <c r="D266" s="111"/>
      <c r="E266" s="111"/>
    </row>
    <row r="267" spans="1:7">
      <c r="A267" s="96" t="s">
        <v>214</v>
      </c>
      <c r="B267" s="92">
        <v>11</v>
      </c>
      <c r="C267" s="92">
        <v>306</v>
      </c>
      <c r="D267" s="111"/>
      <c r="E267" s="111"/>
    </row>
    <row r="268" spans="1:7">
      <c r="A268" s="96" t="s">
        <v>679</v>
      </c>
      <c r="B268" s="92">
        <v>18</v>
      </c>
      <c r="C268" s="92">
        <v>648</v>
      </c>
      <c r="D268" s="111"/>
      <c r="E268" s="111"/>
    </row>
    <row r="269" spans="1:7">
      <c r="A269" s="96" t="s">
        <v>215</v>
      </c>
      <c r="B269" s="92">
        <v>3</v>
      </c>
      <c r="C269" s="92">
        <v>27</v>
      </c>
      <c r="D269" s="111"/>
      <c r="E269" s="111"/>
    </row>
    <row r="270" spans="1:7">
      <c r="A270" s="96" t="s">
        <v>216</v>
      </c>
      <c r="B270" s="92">
        <v>7</v>
      </c>
      <c r="C270" s="92">
        <v>63</v>
      </c>
      <c r="D270" s="111"/>
      <c r="E270" s="111"/>
    </row>
    <row r="271" spans="1:7">
      <c r="A271" s="96" t="s">
        <v>217</v>
      </c>
      <c r="B271" s="92">
        <v>2</v>
      </c>
      <c r="C271" s="92">
        <v>23</v>
      </c>
      <c r="D271" s="111"/>
      <c r="E271" s="111"/>
    </row>
    <row r="272" spans="1:7">
      <c r="A272" s="96" t="s">
        <v>218</v>
      </c>
      <c r="B272" s="92">
        <v>3</v>
      </c>
      <c r="C272" s="92">
        <v>29</v>
      </c>
      <c r="D272" s="111"/>
      <c r="E272" s="111"/>
    </row>
    <row r="273" spans="1:5">
      <c r="A273" s="96" t="s">
        <v>219</v>
      </c>
      <c r="B273" s="92">
        <v>42</v>
      </c>
      <c r="C273" s="92">
        <v>1260</v>
      </c>
      <c r="D273" s="111"/>
      <c r="E273" s="111"/>
    </row>
    <row r="274" spans="1:5">
      <c r="A274" s="95" t="s">
        <v>220</v>
      </c>
      <c r="B274" s="92">
        <v>17</v>
      </c>
      <c r="C274" s="92">
        <v>542</v>
      </c>
      <c r="D274" s="111"/>
      <c r="E274" s="111"/>
    </row>
    <row r="275" spans="1:5">
      <c r="A275" s="96" t="s">
        <v>680</v>
      </c>
      <c r="B275" s="92">
        <v>10</v>
      </c>
      <c r="C275" s="92">
        <v>360</v>
      </c>
      <c r="D275" s="111"/>
      <c r="E275" s="111"/>
    </row>
    <row r="276" spans="1:5">
      <c r="A276" s="96" t="s">
        <v>221</v>
      </c>
      <c r="B276" s="92">
        <v>3</v>
      </c>
      <c r="C276" s="92">
        <v>102</v>
      </c>
      <c r="D276" s="111"/>
      <c r="E276" s="111"/>
    </row>
    <row r="277" spans="1:5" ht="15" thickBot="1">
      <c r="A277" s="96" t="s">
        <v>681</v>
      </c>
      <c r="B277" s="92">
        <v>4</v>
      </c>
      <c r="C277" s="92">
        <v>80</v>
      </c>
      <c r="D277" s="108"/>
      <c r="E277" s="108"/>
    </row>
    <row r="278" spans="1:5" ht="15" thickBot="1">
      <c r="A278" s="99" t="s">
        <v>223</v>
      </c>
      <c r="B278" s="100">
        <v>9</v>
      </c>
      <c r="C278" s="100">
        <v>283</v>
      </c>
      <c r="D278" s="101">
        <v>0</v>
      </c>
      <c r="E278" s="102">
        <f>ROUND(D278,2)*C278</f>
        <v>0</v>
      </c>
    </row>
    <row r="279" spans="1:5" ht="15" thickBot="1">
      <c r="A279" s="44" t="s">
        <v>222</v>
      </c>
      <c r="B279" s="45">
        <v>9</v>
      </c>
      <c r="C279" s="45">
        <v>283</v>
      </c>
      <c r="D279" s="46"/>
      <c r="E279" s="47"/>
    </row>
    <row r="280" spans="1:5">
      <c r="A280" s="95" t="s">
        <v>224</v>
      </c>
      <c r="B280" s="92">
        <v>9</v>
      </c>
      <c r="C280" s="92">
        <v>283</v>
      </c>
      <c r="D280" s="107"/>
      <c r="E280" s="107"/>
    </row>
    <row r="281" spans="1:5">
      <c r="A281" s="96" t="s">
        <v>225</v>
      </c>
      <c r="B281" s="92">
        <v>1</v>
      </c>
      <c r="C281" s="92">
        <v>6</v>
      </c>
      <c r="D281" s="109"/>
      <c r="E281" s="109"/>
    </row>
    <row r="282" spans="1:5">
      <c r="A282" s="96" t="s">
        <v>682</v>
      </c>
      <c r="B282" s="92">
        <v>7</v>
      </c>
      <c r="C282" s="92">
        <v>252</v>
      </c>
      <c r="D282" s="109"/>
      <c r="E282" s="109"/>
    </row>
    <row r="283" spans="1:5" ht="15" thickBot="1">
      <c r="A283" s="96" t="s">
        <v>228</v>
      </c>
      <c r="B283" s="92">
        <v>1</v>
      </c>
      <c r="C283" s="92">
        <v>25</v>
      </c>
      <c r="D283" s="108"/>
      <c r="E283" s="108"/>
    </row>
    <row r="284" spans="1:5" ht="15" thickBot="1">
      <c r="A284" s="99" t="s">
        <v>229</v>
      </c>
      <c r="B284" s="100">
        <v>10672</v>
      </c>
      <c r="C284" s="100">
        <v>201854</v>
      </c>
      <c r="D284" s="101">
        <v>0</v>
      </c>
      <c r="E284" s="102">
        <f>ROUND(D284,2)*C284</f>
        <v>0</v>
      </c>
    </row>
    <row r="285" spans="1:5" ht="15" thickBot="1">
      <c r="A285" s="44" t="s">
        <v>222</v>
      </c>
      <c r="B285" s="45">
        <v>10672</v>
      </c>
      <c r="C285" s="45">
        <v>201854</v>
      </c>
      <c r="D285" s="46"/>
      <c r="E285" s="47"/>
    </row>
    <row r="286" spans="1:5">
      <c r="A286" s="95" t="s">
        <v>230</v>
      </c>
      <c r="B286" s="92">
        <v>265</v>
      </c>
      <c r="C286" s="92">
        <v>5041</v>
      </c>
      <c r="D286" s="107"/>
      <c r="E286" s="107"/>
    </row>
    <row r="287" spans="1:5">
      <c r="A287" s="96" t="s">
        <v>231</v>
      </c>
      <c r="B287" s="92">
        <v>4</v>
      </c>
      <c r="C287" s="92">
        <v>100</v>
      </c>
      <c r="D287" s="109"/>
      <c r="E287" s="109"/>
    </row>
    <row r="288" spans="1:5">
      <c r="A288" s="96" t="s">
        <v>683</v>
      </c>
      <c r="B288" s="92">
        <v>150</v>
      </c>
      <c r="C288" s="92">
        <v>3090</v>
      </c>
      <c r="D288" s="109"/>
      <c r="E288" s="109"/>
    </row>
    <row r="289" spans="1:5">
      <c r="A289" s="96" t="s">
        <v>232</v>
      </c>
      <c r="B289" s="92">
        <v>32</v>
      </c>
      <c r="C289" s="92">
        <v>288</v>
      </c>
      <c r="D289" s="109"/>
      <c r="E289" s="109"/>
    </row>
    <row r="290" spans="1:5">
      <c r="A290" s="96" t="s">
        <v>233</v>
      </c>
      <c r="B290" s="92">
        <v>28</v>
      </c>
      <c r="C290" s="92">
        <v>252</v>
      </c>
      <c r="D290" s="109"/>
      <c r="E290" s="109"/>
    </row>
    <row r="291" spans="1:5">
      <c r="A291" s="96" t="s">
        <v>684</v>
      </c>
      <c r="B291" s="92">
        <v>5</v>
      </c>
      <c r="C291" s="92">
        <v>180</v>
      </c>
      <c r="D291" s="109"/>
      <c r="E291" s="109"/>
    </row>
    <row r="292" spans="1:5">
      <c r="A292" s="96" t="s">
        <v>234</v>
      </c>
      <c r="B292" s="92">
        <v>45</v>
      </c>
      <c r="C292" s="92">
        <v>1095</v>
      </c>
      <c r="D292" s="109"/>
      <c r="E292" s="109"/>
    </row>
    <row r="293" spans="1:5">
      <c r="A293" s="96" t="s">
        <v>685</v>
      </c>
      <c r="B293" s="92">
        <v>1</v>
      </c>
      <c r="C293" s="92">
        <v>36</v>
      </c>
      <c r="D293" s="109"/>
      <c r="E293" s="109"/>
    </row>
    <row r="294" spans="1:5">
      <c r="A294" s="95" t="s">
        <v>235</v>
      </c>
      <c r="B294" s="92">
        <v>6</v>
      </c>
      <c r="C294" s="92">
        <v>162</v>
      </c>
      <c r="D294" s="109"/>
      <c r="E294" s="109"/>
    </row>
    <row r="295" spans="1:5">
      <c r="A295" s="96" t="s">
        <v>686</v>
      </c>
      <c r="B295" s="92">
        <v>1</v>
      </c>
      <c r="C295" s="92">
        <v>36</v>
      </c>
      <c r="D295" s="109"/>
      <c r="E295" s="109"/>
    </row>
    <row r="296" spans="1:5">
      <c r="A296" s="96" t="s">
        <v>687</v>
      </c>
      <c r="B296" s="92">
        <v>1</v>
      </c>
      <c r="C296" s="92">
        <v>36</v>
      </c>
      <c r="D296" s="109"/>
      <c r="E296" s="109"/>
    </row>
    <row r="297" spans="1:5">
      <c r="A297" s="96" t="s">
        <v>688</v>
      </c>
      <c r="B297" s="92">
        <v>1</v>
      </c>
      <c r="C297" s="92">
        <v>36</v>
      </c>
      <c r="D297" s="109"/>
      <c r="E297" s="109"/>
    </row>
    <row r="298" spans="1:5">
      <c r="A298" s="96" t="s">
        <v>689</v>
      </c>
      <c r="B298" s="92">
        <v>1</v>
      </c>
      <c r="C298" s="92">
        <v>36</v>
      </c>
      <c r="D298" s="109"/>
      <c r="E298" s="109"/>
    </row>
    <row r="299" spans="1:5">
      <c r="A299" s="96" t="s">
        <v>690</v>
      </c>
      <c r="B299" s="92">
        <v>2</v>
      </c>
      <c r="C299" s="92">
        <v>18</v>
      </c>
      <c r="D299" s="109"/>
      <c r="E299" s="109"/>
    </row>
    <row r="300" spans="1:5">
      <c r="A300" s="95" t="s">
        <v>66</v>
      </c>
      <c r="B300" s="92">
        <v>50</v>
      </c>
      <c r="C300" s="92">
        <v>1170</v>
      </c>
      <c r="D300" s="109"/>
      <c r="E300" s="109"/>
    </row>
    <row r="301" spans="1:5">
      <c r="A301" s="96" t="s">
        <v>691</v>
      </c>
      <c r="B301" s="92">
        <v>40</v>
      </c>
      <c r="C301" s="92">
        <v>960</v>
      </c>
      <c r="D301" s="109"/>
      <c r="E301" s="109"/>
    </row>
    <row r="302" spans="1:5">
      <c r="A302" s="96" t="s">
        <v>692</v>
      </c>
      <c r="B302" s="92">
        <v>4</v>
      </c>
      <c r="C302" s="92">
        <v>144</v>
      </c>
      <c r="D302" s="109"/>
      <c r="E302" s="109"/>
    </row>
    <row r="303" spans="1:5">
      <c r="A303" s="96" t="s">
        <v>693</v>
      </c>
      <c r="B303" s="92">
        <v>6</v>
      </c>
      <c r="C303" s="92">
        <v>66</v>
      </c>
      <c r="D303" s="109"/>
      <c r="E303" s="109"/>
    </row>
    <row r="304" spans="1:5">
      <c r="A304" s="95" t="s">
        <v>178</v>
      </c>
      <c r="B304" s="92">
        <v>100</v>
      </c>
      <c r="C304" s="92">
        <v>1882</v>
      </c>
      <c r="D304" s="109"/>
      <c r="E304" s="109"/>
    </row>
    <row r="305" spans="1:5">
      <c r="A305" s="96" t="s">
        <v>694</v>
      </c>
      <c r="B305" s="92">
        <v>2</v>
      </c>
      <c r="C305" s="92">
        <v>72</v>
      </c>
      <c r="D305" s="109"/>
      <c r="E305" s="109"/>
    </row>
    <row r="306" spans="1:5">
      <c r="A306" s="96" t="s">
        <v>695</v>
      </c>
      <c r="B306" s="92">
        <v>7</v>
      </c>
      <c r="C306" s="92">
        <v>252</v>
      </c>
      <c r="D306" s="109"/>
      <c r="E306" s="109"/>
    </row>
    <row r="307" spans="1:5">
      <c r="A307" s="96" t="s">
        <v>236</v>
      </c>
      <c r="B307" s="92">
        <v>34</v>
      </c>
      <c r="C307" s="92">
        <v>559</v>
      </c>
      <c r="D307" s="109"/>
      <c r="E307" s="109"/>
    </row>
    <row r="308" spans="1:5">
      <c r="A308" s="96" t="s">
        <v>696</v>
      </c>
      <c r="B308" s="92">
        <v>1</v>
      </c>
      <c r="C308" s="92">
        <v>36</v>
      </c>
      <c r="D308" s="109"/>
      <c r="E308" s="109"/>
    </row>
    <row r="309" spans="1:5">
      <c r="A309" s="96" t="s">
        <v>697</v>
      </c>
      <c r="B309" s="92">
        <v>1</v>
      </c>
      <c r="C309" s="92">
        <v>36</v>
      </c>
      <c r="D309" s="109"/>
      <c r="E309" s="109"/>
    </row>
    <row r="310" spans="1:5">
      <c r="A310" s="96" t="s">
        <v>698</v>
      </c>
      <c r="B310" s="92">
        <v>15</v>
      </c>
      <c r="C310" s="92">
        <v>540</v>
      </c>
      <c r="D310" s="109"/>
      <c r="E310" s="109"/>
    </row>
    <row r="311" spans="1:5">
      <c r="A311" s="96" t="s">
        <v>699</v>
      </c>
      <c r="B311" s="92">
        <v>1</v>
      </c>
      <c r="C311" s="92">
        <v>36</v>
      </c>
      <c r="D311" s="109"/>
      <c r="E311" s="109"/>
    </row>
    <row r="312" spans="1:5">
      <c r="A312" s="96" t="s">
        <v>237</v>
      </c>
      <c r="B312" s="92">
        <v>5</v>
      </c>
      <c r="C312" s="92">
        <v>45</v>
      </c>
      <c r="D312" s="109"/>
      <c r="E312" s="109"/>
    </row>
    <row r="313" spans="1:5">
      <c r="A313" s="96" t="s">
        <v>238</v>
      </c>
      <c r="B313" s="92">
        <v>22</v>
      </c>
      <c r="C313" s="92">
        <v>198</v>
      </c>
      <c r="D313" s="109"/>
      <c r="E313" s="109"/>
    </row>
    <row r="314" spans="1:5">
      <c r="A314" s="96" t="s">
        <v>239</v>
      </c>
      <c r="B314" s="92">
        <v>4</v>
      </c>
      <c r="C314" s="92">
        <v>36</v>
      </c>
      <c r="D314" s="109"/>
      <c r="E314" s="109"/>
    </row>
    <row r="315" spans="1:5">
      <c r="A315" s="96" t="s">
        <v>240</v>
      </c>
      <c r="B315" s="92">
        <v>4</v>
      </c>
      <c r="C315" s="92">
        <v>36</v>
      </c>
      <c r="D315" s="109"/>
      <c r="E315" s="109"/>
    </row>
    <row r="316" spans="1:5">
      <c r="A316" s="96" t="s">
        <v>241</v>
      </c>
      <c r="B316" s="92">
        <v>4</v>
      </c>
      <c r="C316" s="92">
        <v>36</v>
      </c>
      <c r="D316" s="109"/>
      <c r="E316" s="109"/>
    </row>
    <row r="317" spans="1:5">
      <c r="A317" s="95" t="s">
        <v>700</v>
      </c>
      <c r="B317" s="92">
        <v>4</v>
      </c>
      <c r="C317" s="92">
        <v>144</v>
      </c>
      <c r="D317" s="109"/>
      <c r="E317" s="109"/>
    </row>
    <row r="318" spans="1:5">
      <c r="A318" s="96" t="s">
        <v>701</v>
      </c>
      <c r="B318" s="92">
        <v>4</v>
      </c>
      <c r="C318" s="92">
        <v>144</v>
      </c>
      <c r="D318" s="109"/>
      <c r="E318" s="109"/>
    </row>
    <row r="319" spans="1:5">
      <c r="A319" s="95" t="s">
        <v>130</v>
      </c>
      <c r="B319" s="92">
        <v>3917</v>
      </c>
      <c r="C319" s="92">
        <v>44260</v>
      </c>
      <c r="D319" s="109"/>
      <c r="E319" s="109"/>
    </row>
    <row r="320" spans="1:5">
      <c r="A320" s="96" t="s">
        <v>242</v>
      </c>
      <c r="B320" s="92">
        <v>197</v>
      </c>
      <c r="C320" s="92">
        <v>7092</v>
      </c>
      <c r="D320" s="109"/>
      <c r="E320" s="109"/>
    </row>
    <row r="321" spans="1:5">
      <c r="A321" s="96" t="s">
        <v>243</v>
      </c>
      <c r="B321" s="92">
        <v>21</v>
      </c>
      <c r="C321" s="92">
        <v>690</v>
      </c>
      <c r="D321" s="109"/>
      <c r="E321" s="109"/>
    </row>
    <row r="322" spans="1:5">
      <c r="A322" s="96" t="s">
        <v>244</v>
      </c>
      <c r="B322" s="92">
        <v>3135</v>
      </c>
      <c r="C322" s="92">
        <v>28916</v>
      </c>
      <c r="D322" s="109"/>
      <c r="E322" s="109"/>
    </row>
    <row r="323" spans="1:5">
      <c r="A323" s="96" t="s">
        <v>245</v>
      </c>
      <c r="B323" s="92">
        <v>1</v>
      </c>
      <c r="C323" s="92">
        <v>6</v>
      </c>
      <c r="D323" s="109"/>
      <c r="E323" s="109"/>
    </row>
    <row r="324" spans="1:5">
      <c r="A324" s="96" t="s">
        <v>702</v>
      </c>
      <c r="B324" s="92">
        <v>2</v>
      </c>
      <c r="C324" s="92">
        <v>72</v>
      </c>
      <c r="D324" s="109"/>
      <c r="E324" s="109"/>
    </row>
    <row r="325" spans="1:5">
      <c r="A325" s="96" t="s">
        <v>246</v>
      </c>
      <c r="B325" s="92">
        <v>318</v>
      </c>
      <c r="C325" s="92">
        <v>2862</v>
      </c>
      <c r="D325" s="109"/>
      <c r="E325" s="109"/>
    </row>
    <row r="326" spans="1:5">
      <c r="A326" s="96" t="s">
        <v>247</v>
      </c>
      <c r="B326" s="92">
        <v>3</v>
      </c>
      <c r="C326" s="92">
        <v>27</v>
      </c>
      <c r="D326" s="109"/>
      <c r="E326" s="109"/>
    </row>
    <row r="327" spans="1:5">
      <c r="A327" s="96" t="s">
        <v>248</v>
      </c>
      <c r="B327" s="92">
        <v>109</v>
      </c>
      <c r="C327" s="92">
        <v>981</v>
      </c>
      <c r="D327" s="109"/>
      <c r="E327" s="109"/>
    </row>
    <row r="328" spans="1:5">
      <c r="A328" s="96" t="s">
        <v>249</v>
      </c>
      <c r="B328" s="92">
        <v>29</v>
      </c>
      <c r="C328" s="92">
        <v>261</v>
      </c>
      <c r="D328" s="109"/>
      <c r="E328" s="109"/>
    </row>
    <row r="329" spans="1:5">
      <c r="A329" s="96" t="s">
        <v>250</v>
      </c>
      <c r="B329" s="92">
        <v>4</v>
      </c>
      <c r="C329" s="92">
        <v>38</v>
      </c>
      <c r="D329" s="109"/>
      <c r="E329" s="109"/>
    </row>
    <row r="330" spans="1:5">
      <c r="A330" s="96" t="s">
        <v>251</v>
      </c>
      <c r="B330" s="92">
        <v>2</v>
      </c>
      <c r="C330" s="92">
        <v>18</v>
      </c>
      <c r="D330" s="109"/>
      <c r="E330" s="109"/>
    </row>
    <row r="331" spans="1:5">
      <c r="A331" s="96" t="s">
        <v>252</v>
      </c>
      <c r="B331" s="92">
        <v>1</v>
      </c>
      <c r="C331" s="92">
        <v>9</v>
      </c>
      <c r="D331" s="109"/>
      <c r="E331" s="109"/>
    </row>
    <row r="332" spans="1:5">
      <c r="A332" s="96" t="s">
        <v>703</v>
      </c>
      <c r="B332" s="92">
        <v>1</v>
      </c>
      <c r="C332" s="92">
        <v>36</v>
      </c>
      <c r="D332" s="109"/>
      <c r="E332" s="109"/>
    </row>
    <row r="333" spans="1:5">
      <c r="A333" s="96" t="s">
        <v>253</v>
      </c>
      <c r="B333" s="92">
        <v>44</v>
      </c>
      <c r="C333" s="92">
        <v>1452</v>
      </c>
      <c r="D333" s="109"/>
      <c r="E333" s="109"/>
    </row>
    <row r="334" spans="1:5">
      <c r="A334" s="96" t="s">
        <v>254</v>
      </c>
      <c r="B334" s="92">
        <v>50</v>
      </c>
      <c r="C334" s="92">
        <v>1800</v>
      </c>
      <c r="D334" s="109"/>
      <c r="E334" s="109"/>
    </row>
    <row r="335" spans="1:5">
      <c r="A335" s="95" t="s">
        <v>78</v>
      </c>
      <c r="B335" s="92">
        <v>127</v>
      </c>
      <c r="C335" s="92">
        <v>1332</v>
      </c>
      <c r="D335" s="109"/>
      <c r="E335" s="109"/>
    </row>
    <row r="336" spans="1:5">
      <c r="A336" s="96" t="s">
        <v>255</v>
      </c>
      <c r="B336" s="92">
        <v>66</v>
      </c>
      <c r="C336" s="92">
        <v>594</v>
      </c>
      <c r="D336" s="109"/>
      <c r="E336" s="109"/>
    </row>
    <row r="337" spans="1:5">
      <c r="A337" s="96" t="s">
        <v>256</v>
      </c>
      <c r="B337" s="92">
        <v>3</v>
      </c>
      <c r="C337" s="92">
        <v>27</v>
      </c>
      <c r="D337" s="109"/>
      <c r="E337" s="109"/>
    </row>
    <row r="338" spans="1:5">
      <c r="A338" s="96" t="s">
        <v>257</v>
      </c>
      <c r="B338" s="92">
        <v>16</v>
      </c>
      <c r="C338" s="92">
        <v>144</v>
      </c>
      <c r="D338" s="109"/>
      <c r="E338" s="109"/>
    </row>
    <row r="339" spans="1:5">
      <c r="A339" s="96" t="s">
        <v>704</v>
      </c>
      <c r="B339" s="92">
        <v>1</v>
      </c>
      <c r="C339" s="92">
        <v>36</v>
      </c>
      <c r="D339" s="109"/>
      <c r="E339" s="109"/>
    </row>
    <row r="340" spans="1:5">
      <c r="A340" s="96" t="s">
        <v>705</v>
      </c>
      <c r="B340" s="92">
        <v>4</v>
      </c>
      <c r="C340" s="92">
        <v>144</v>
      </c>
      <c r="D340" s="109"/>
      <c r="E340" s="109"/>
    </row>
    <row r="341" spans="1:5">
      <c r="A341" s="96" t="s">
        <v>258</v>
      </c>
      <c r="B341" s="92">
        <v>3</v>
      </c>
      <c r="C341" s="92">
        <v>27</v>
      </c>
      <c r="D341" s="109"/>
      <c r="E341" s="109"/>
    </row>
    <row r="342" spans="1:5">
      <c r="A342" s="96" t="s">
        <v>259</v>
      </c>
      <c r="B342" s="92">
        <v>22</v>
      </c>
      <c r="C342" s="92">
        <v>198</v>
      </c>
      <c r="D342" s="109"/>
      <c r="E342" s="109"/>
    </row>
    <row r="343" spans="1:5">
      <c r="A343" s="96" t="s">
        <v>260</v>
      </c>
      <c r="B343" s="92">
        <v>12</v>
      </c>
      <c r="C343" s="92">
        <v>162</v>
      </c>
      <c r="D343" s="109"/>
      <c r="E343" s="109"/>
    </row>
    <row r="344" spans="1:5">
      <c r="A344" s="95" t="s">
        <v>261</v>
      </c>
      <c r="B344" s="92">
        <v>1566</v>
      </c>
      <c r="C344" s="92">
        <v>25180</v>
      </c>
      <c r="D344" s="109"/>
      <c r="E344" s="109"/>
    </row>
    <row r="345" spans="1:5">
      <c r="A345" s="96" t="s">
        <v>262</v>
      </c>
      <c r="B345" s="92">
        <v>289</v>
      </c>
      <c r="C345" s="92">
        <v>2628</v>
      </c>
      <c r="D345" s="109"/>
      <c r="E345" s="109"/>
    </row>
    <row r="346" spans="1:5">
      <c r="A346" s="96" t="s">
        <v>706</v>
      </c>
      <c r="B346" s="92">
        <v>1</v>
      </c>
      <c r="C346" s="92">
        <v>19</v>
      </c>
      <c r="D346" s="109"/>
      <c r="E346" s="109"/>
    </row>
    <row r="347" spans="1:5">
      <c r="A347" s="96" t="s">
        <v>263</v>
      </c>
      <c r="B347" s="92">
        <v>100</v>
      </c>
      <c r="C347" s="92">
        <v>2600</v>
      </c>
      <c r="D347" s="109"/>
      <c r="E347" s="109"/>
    </row>
    <row r="348" spans="1:5">
      <c r="A348" s="96" t="s">
        <v>707</v>
      </c>
      <c r="B348" s="92">
        <v>4</v>
      </c>
      <c r="C348" s="92">
        <v>144</v>
      </c>
      <c r="D348" s="109"/>
      <c r="E348" s="109"/>
    </row>
    <row r="349" spans="1:5">
      <c r="A349" s="96" t="s">
        <v>264</v>
      </c>
      <c r="B349" s="92">
        <v>32</v>
      </c>
      <c r="C349" s="92">
        <v>410</v>
      </c>
      <c r="D349" s="109"/>
      <c r="E349" s="109"/>
    </row>
    <row r="350" spans="1:5">
      <c r="A350" s="96" t="s">
        <v>265</v>
      </c>
      <c r="B350" s="92">
        <v>427</v>
      </c>
      <c r="C350" s="92">
        <v>12870</v>
      </c>
      <c r="D350" s="109"/>
      <c r="E350" s="109"/>
    </row>
    <row r="351" spans="1:5">
      <c r="A351" s="96" t="s">
        <v>708</v>
      </c>
      <c r="B351" s="92">
        <v>1</v>
      </c>
      <c r="C351" s="92">
        <v>30</v>
      </c>
      <c r="D351" s="109"/>
      <c r="E351" s="109"/>
    </row>
    <row r="352" spans="1:5">
      <c r="A352" s="96" t="s">
        <v>266</v>
      </c>
      <c r="B352" s="92">
        <v>702</v>
      </c>
      <c r="C352" s="92">
        <v>6419</v>
      </c>
      <c r="D352" s="109"/>
      <c r="E352" s="109"/>
    </row>
    <row r="353" spans="1:5">
      <c r="A353" s="96" t="s">
        <v>267</v>
      </c>
      <c r="B353" s="92">
        <v>10</v>
      </c>
      <c r="C353" s="92">
        <v>60</v>
      </c>
      <c r="D353" s="109"/>
      <c r="E353" s="109"/>
    </row>
    <row r="354" spans="1:5">
      <c r="A354" s="95" t="s">
        <v>268</v>
      </c>
      <c r="B354" s="92">
        <v>1</v>
      </c>
      <c r="C354" s="92">
        <v>9</v>
      </c>
      <c r="D354" s="109"/>
      <c r="E354" s="109"/>
    </row>
    <row r="355" spans="1:5">
      <c r="A355" s="96" t="s">
        <v>269</v>
      </c>
      <c r="B355" s="92">
        <v>1</v>
      </c>
      <c r="C355" s="92">
        <v>9</v>
      </c>
      <c r="D355" s="109"/>
      <c r="E355" s="109"/>
    </row>
    <row r="356" spans="1:5">
      <c r="A356" s="95" t="s">
        <v>709</v>
      </c>
      <c r="B356" s="92">
        <v>1</v>
      </c>
      <c r="C356" s="92">
        <v>9</v>
      </c>
      <c r="D356" s="109"/>
      <c r="E356" s="109"/>
    </row>
    <row r="357" spans="1:5">
      <c r="A357" s="96" t="s">
        <v>710</v>
      </c>
      <c r="B357" s="92">
        <v>1</v>
      </c>
      <c r="C357" s="92">
        <v>9</v>
      </c>
      <c r="D357" s="109"/>
      <c r="E357" s="109"/>
    </row>
    <row r="358" spans="1:5">
      <c r="A358" s="95" t="s">
        <v>270</v>
      </c>
      <c r="B358" s="92">
        <v>30</v>
      </c>
      <c r="C358" s="92">
        <v>332</v>
      </c>
      <c r="D358" s="109"/>
      <c r="E358" s="109"/>
    </row>
    <row r="359" spans="1:5">
      <c r="A359" s="96" t="s">
        <v>271</v>
      </c>
      <c r="B359" s="92">
        <v>2</v>
      </c>
      <c r="C359" s="92">
        <v>35</v>
      </c>
      <c r="D359" s="109"/>
      <c r="E359" s="109"/>
    </row>
    <row r="360" spans="1:5">
      <c r="A360" s="96" t="s">
        <v>272</v>
      </c>
      <c r="B360" s="92">
        <v>23</v>
      </c>
      <c r="C360" s="92">
        <v>207</v>
      </c>
      <c r="D360" s="109"/>
      <c r="E360" s="109"/>
    </row>
    <row r="361" spans="1:5">
      <c r="A361" s="96" t="s">
        <v>273</v>
      </c>
      <c r="B361" s="92">
        <v>5</v>
      </c>
      <c r="C361" s="92">
        <v>90</v>
      </c>
      <c r="D361" s="109"/>
      <c r="E361" s="109"/>
    </row>
    <row r="362" spans="1:5">
      <c r="A362" s="95" t="s">
        <v>208</v>
      </c>
      <c r="B362" s="92">
        <v>51</v>
      </c>
      <c r="C362" s="92">
        <v>1603</v>
      </c>
      <c r="D362" s="109"/>
      <c r="E362" s="109"/>
    </row>
    <row r="363" spans="1:5">
      <c r="A363" s="96" t="s">
        <v>274</v>
      </c>
      <c r="B363" s="92">
        <v>38</v>
      </c>
      <c r="C363" s="92">
        <v>1254</v>
      </c>
      <c r="D363" s="109"/>
      <c r="E363" s="109"/>
    </row>
    <row r="364" spans="1:5">
      <c r="A364" s="96" t="s">
        <v>711</v>
      </c>
      <c r="B364" s="92">
        <v>3</v>
      </c>
      <c r="C364" s="92">
        <v>108</v>
      </c>
      <c r="D364" s="109"/>
      <c r="E364" s="109"/>
    </row>
    <row r="365" spans="1:5">
      <c r="A365" s="96" t="s">
        <v>275</v>
      </c>
      <c r="B365" s="92">
        <v>9</v>
      </c>
      <c r="C365" s="92">
        <v>234</v>
      </c>
      <c r="D365" s="109"/>
      <c r="E365" s="109"/>
    </row>
    <row r="366" spans="1:5">
      <c r="A366" s="96" t="s">
        <v>276</v>
      </c>
      <c r="B366" s="92">
        <v>1</v>
      </c>
      <c r="C366" s="92">
        <v>7</v>
      </c>
      <c r="D366" s="109"/>
      <c r="E366" s="109"/>
    </row>
    <row r="367" spans="1:5">
      <c r="A367" s="95" t="s">
        <v>277</v>
      </c>
      <c r="B367" s="92">
        <v>51</v>
      </c>
      <c r="C367" s="92">
        <v>883</v>
      </c>
      <c r="D367" s="109"/>
      <c r="E367" s="109"/>
    </row>
    <row r="368" spans="1:5">
      <c r="A368" s="96" t="s">
        <v>278</v>
      </c>
      <c r="B368" s="92">
        <v>15</v>
      </c>
      <c r="C368" s="92">
        <v>390</v>
      </c>
      <c r="D368" s="109"/>
      <c r="E368" s="109"/>
    </row>
    <row r="369" spans="1:5">
      <c r="A369" s="96" t="s">
        <v>279</v>
      </c>
      <c r="B369" s="92">
        <v>2</v>
      </c>
      <c r="C369" s="92">
        <v>52</v>
      </c>
      <c r="D369" s="109"/>
      <c r="E369" s="109"/>
    </row>
    <row r="370" spans="1:5">
      <c r="A370" s="96" t="s">
        <v>712</v>
      </c>
      <c r="B370" s="92">
        <v>1</v>
      </c>
      <c r="C370" s="92">
        <v>23</v>
      </c>
      <c r="D370" s="109"/>
      <c r="E370" s="109"/>
    </row>
    <row r="371" spans="1:5">
      <c r="A371" s="96" t="s">
        <v>280</v>
      </c>
      <c r="B371" s="92">
        <v>4</v>
      </c>
      <c r="C371" s="92">
        <v>36</v>
      </c>
      <c r="D371" s="109"/>
      <c r="E371" s="109"/>
    </row>
    <row r="372" spans="1:5">
      <c r="A372" s="96" t="s">
        <v>281</v>
      </c>
      <c r="B372" s="92">
        <v>9</v>
      </c>
      <c r="C372" s="92">
        <v>81</v>
      </c>
      <c r="D372" s="109"/>
      <c r="E372" s="109"/>
    </row>
    <row r="373" spans="1:5">
      <c r="A373" s="96" t="s">
        <v>282</v>
      </c>
      <c r="B373" s="92">
        <v>12</v>
      </c>
      <c r="C373" s="92">
        <v>108</v>
      </c>
      <c r="D373" s="109"/>
      <c r="E373" s="109"/>
    </row>
    <row r="374" spans="1:5">
      <c r="A374" s="96" t="s">
        <v>283</v>
      </c>
      <c r="B374" s="92">
        <v>1</v>
      </c>
      <c r="C374" s="92">
        <v>12</v>
      </c>
      <c r="D374" s="109"/>
      <c r="E374" s="109"/>
    </row>
    <row r="375" spans="1:5">
      <c r="A375" s="96" t="s">
        <v>284</v>
      </c>
      <c r="B375" s="92">
        <v>1</v>
      </c>
      <c r="C375" s="92">
        <v>9</v>
      </c>
      <c r="D375" s="109"/>
      <c r="E375" s="109"/>
    </row>
    <row r="376" spans="1:5">
      <c r="A376" s="96" t="s">
        <v>285</v>
      </c>
      <c r="B376" s="92">
        <v>3</v>
      </c>
      <c r="C376" s="92">
        <v>75</v>
      </c>
      <c r="D376" s="109"/>
      <c r="E376" s="109"/>
    </row>
    <row r="377" spans="1:5">
      <c r="A377" s="96" t="s">
        <v>286</v>
      </c>
      <c r="B377" s="92">
        <v>1</v>
      </c>
      <c r="C377" s="92">
        <v>25</v>
      </c>
      <c r="D377" s="109"/>
      <c r="E377" s="109"/>
    </row>
    <row r="378" spans="1:5">
      <c r="A378" s="96" t="s">
        <v>287</v>
      </c>
      <c r="B378" s="92">
        <v>2</v>
      </c>
      <c r="C378" s="92">
        <v>72</v>
      </c>
      <c r="D378" s="109"/>
      <c r="E378" s="109"/>
    </row>
    <row r="379" spans="1:5">
      <c r="A379" s="95" t="s">
        <v>288</v>
      </c>
      <c r="B379" s="92">
        <v>4503</v>
      </c>
      <c r="C379" s="92">
        <v>119847</v>
      </c>
      <c r="D379" s="109"/>
      <c r="E379" s="109"/>
    </row>
    <row r="380" spans="1:5">
      <c r="A380" s="96" t="s">
        <v>289</v>
      </c>
      <c r="B380" s="92">
        <v>5</v>
      </c>
      <c r="C380" s="92">
        <v>45</v>
      </c>
      <c r="D380" s="109"/>
      <c r="E380" s="109"/>
    </row>
    <row r="381" spans="1:5">
      <c r="A381" s="96" t="s">
        <v>290</v>
      </c>
      <c r="B381" s="92">
        <v>10</v>
      </c>
      <c r="C381" s="92">
        <v>220</v>
      </c>
      <c r="D381" s="109"/>
      <c r="E381" s="109"/>
    </row>
    <row r="382" spans="1:5">
      <c r="A382" s="96" t="s">
        <v>713</v>
      </c>
      <c r="B382" s="92">
        <v>2</v>
      </c>
      <c r="C382" s="92">
        <v>72</v>
      </c>
      <c r="D382" s="109"/>
      <c r="E382" s="109"/>
    </row>
    <row r="383" spans="1:5">
      <c r="A383" s="96" t="s">
        <v>291</v>
      </c>
      <c r="B383" s="92">
        <v>2</v>
      </c>
      <c r="C383" s="92">
        <v>18</v>
      </c>
      <c r="D383" s="109"/>
      <c r="E383" s="109"/>
    </row>
    <row r="384" spans="1:5">
      <c r="A384" s="96" t="s">
        <v>714</v>
      </c>
      <c r="B384" s="92">
        <v>1</v>
      </c>
      <c r="C384" s="92">
        <v>36</v>
      </c>
      <c r="D384" s="109"/>
      <c r="E384" s="109"/>
    </row>
    <row r="385" spans="1:5">
      <c r="A385" s="96" t="s">
        <v>715</v>
      </c>
      <c r="B385" s="92">
        <v>1</v>
      </c>
      <c r="C385" s="92">
        <v>36</v>
      </c>
      <c r="D385" s="109"/>
      <c r="E385" s="109"/>
    </row>
    <row r="386" spans="1:5">
      <c r="A386" s="96" t="s">
        <v>292</v>
      </c>
      <c r="B386" s="92">
        <v>3</v>
      </c>
      <c r="C386" s="92">
        <v>81</v>
      </c>
      <c r="D386" s="109"/>
      <c r="E386" s="109"/>
    </row>
    <row r="387" spans="1:5">
      <c r="A387" s="96" t="s">
        <v>716</v>
      </c>
      <c r="B387" s="92">
        <v>9</v>
      </c>
      <c r="C387" s="92">
        <v>324</v>
      </c>
      <c r="D387" s="109"/>
      <c r="E387" s="109"/>
    </row>
    <row r="388" spans="1:5">
      <c r="A388" s="96" t="s">
        <v>717</v>
      </c>
      <c r="B388" s="92">
        <v>12</v>
      </c>
      <c r="C388" s="92">
        <v>432</v>
      </c>
      <c r="D388" s="109"/>
      <c r="E388" s="109"/>
    </row>
    <row r="389" spans="1:5">
      <c r="A389" s="96" t="s">
        <v>718</v>
      </c>
      <c r="B389" s="92">
        <v>1</v>
      </c>
      <c r="C389" s="92">
        <v>36</v>
      </c>
      <c r="D389" s="109"/>
      <c r="E389" s="109"/>
    </row>
    <row r="390" spans="1:5">
      <c r="A390" s="96" t="s">
        <v>719</v>
      </c>
      <c r="B390" s="92">
        <v>3</v>
      </c>
      <c r="C390" s="92">
        <v>108</v>
      </c>
      <c r="D390" s="109"/>
      <c r="E390" s="109"/>
    </row>
    <row r="391" spans="1:5">
      <c r="A391" s="96" t="s">
        <v>293</v>
      </c>
      <c r="B391" s="92">
        <v>1</v>
      </c>
      <c r="C391" s="92">
        <v>9</v>
      </c>
      <c r="D391" s="109"/>
      <c r="E391" s="109"/>
    </row>
    <row r="392" spans="1:5">
      <c r="A392" s="96" t="s">
        <v>294</v>
      </c>
      <c r="B392" s="92">
        <v>4315</v>
      </c>
      <c r="C392" s="92">
        <v>115178</v>
      </c>
      <c r="D392" s="109"/>
      <c r="E392" s="109"/>
    </row>
    <row r="393" spans="1:5">
      <c r="A393" s="96" t="s">
        <v>295</v>
      </c>
      <c r="B393" s="92">
        <v>76</v>
      </c>
      <c r="C393" s="92">
        <v>2660</v>
      </c>
      <c r="D393" s="109"/>
      <c r="E393" s="109"/>
    </row>
    <row r="394" spans="1:5">
      <c r="A394" s="96" t="s">
        <v>296</v>
      </c>
      <c r="B394" s="92">
        <v>53</v>
      </c>
      <c r="C394" s="92">
        <v>511</v>
      </c>
      <c r="D394" s="109"/>
      <c r="E394" s="109"/>
    </row>
    <row r="395" spans="1:5" ht="15" thickBot="1">
      <c r="A395" s="96" t="s">
        <v>297</v>
      </c>
      <c r="B395" s="92">
        <v>9</v>
      </c>
      <c r="C395" s="92">
        <v>81</v>
      </c>
      <c r="D395" s="108"/>
      <c r="E395" s="108"/>
    </row>
    <row r="396" spans="1:5" ht="15" thickBot="1">
      <c r="A396" s="99" t="s">
        <v>299</v>
      </c>
      <c r="B396" s="100">
        <v>4</v>
      </c>
      <c r="C396" s="100">
        <v>127</v>
      </c>
      <c r="D396" s="101">
        <v>0</v>
      </c>
      <c r="E396" s="102">
        <f>ROUND(D396,2)*C396</f>
        <v>0</v>
      </c>
    </row>
    <row r="397" spans="1:5" ht="15" thickBot="1">
      <c r="A397" s="44" t="s">
        <v>298</v>
      </c>
      <c r="B397" s="45">
        <v>4</v>
      </c>
      <c r="C397" s="45">
        <v>127</v>
      </c>
      <c r="D397" s="46"/>
      <c r="E397" s="47"/>
    </row>
    <row r="398" spans="1:5">
      <c r="A398" s="95" t="s">
        <v>224</v>
      </c>
      <c r="B398" s="92">
        <v>4</v>
      </c>
      <c r="C398" s="92">
        <v>127</v>
      </c>
      <c r="D398" s="107"/>
      <c r="E398" s="107"/>
    </row>
    <row r="399" spans="1:5">
      <c r="A399" s="96" t="s">
        <v>300</v>
      </c>
      <c r="B399" s="92">
        <v>1</v>
      </c>
      <c r="C399" s="92">
        <v>36</v>
      </c>
      <c r="D399" s="109"/>
      <c r="E399" s="109"/>
    </row>
    <row r="400" spans="1:5">
      <c r="A400" s="96" t="s">
        <v>301</v>
      </c>
      <c r="B400" s="92">
        <v>2</v>
      </c>
      <c r="C400" s="92">
        <v>72</v>
      </c>
      <c r="D400" s="109"/>
      <c r="E400" s="109"/>
    </row>
    <row r="401" spans="1:5" ht="15" thickBot="1">
      <c r="A401" s="96" t="s">
        <v>302</v>
      </c>
      <c r="B401" s="92">
        <v>1</v>
      </c>
      <c r="C401" s="92">
        <v>19</v>
      </c>
      <c r="D401" s="108"/>
      <c r="E401" s="108"/>
    </row>
    <row r="402" spans="1:5" ht="15" thickBot="1">
      <c r="A402" s="99" t="s">
        <v>303</v>
      </c>
      <c r="B402" s="100">
        <v>34</v>
      </c>
      <c r="C402" s="100">
        <v>983</v>
      </c>
      <c r="D402" s="101">
        <v>0</v>
      </c>
      <c r="E402" s="102">
        <f>ROUND(D402,2)*C402</f>
        <v>0</v>
      </c>
    </row>
    <row r="403" spans="1:5" ht="15" thickBot="1">
      <c r="A403" s="44" t="s">
        <v>298</v>
      </c>
      <c r="B403" s="45">
        <v>34</v>
      </c>
      <c r="C403" s="45">
        <v>983</v>
      </c>
      <c r="D403" s="46"/>
      <c r="E403" s="47"/>
    </row>
    <row r="404" spans="1:5">
      <c r="A404" s="95" t="s">
        <v>277</v>
      </c>
      <c r="B404" s="92">
        <v>32</v>
      </c>
      <c r="C404" s="92">
        <v>965</v>
      </c>
      <c r="D404" s="107"/>
      <c r="E404" s="107"/>
    </row>
    <row r="405" spans="1:5">
      <c r="A405" s="96" t="s">
        <v>304</v>
      </c>
      <c r="B405" s="92">
        <v>10</v>
      </c>
      <c r="C405" s="92">
        <v>200</v>
      </c>
      <c r="D405" s="109"/>
      <c r="E405" s="109"/>
    </row>
    <row r="406" spans="1:5">
      <c r="A406" s="96" t="s">
        <v>305</v>
      </c>
      <c r="B406" s="92">
        <v>1</v>
      </c>
      <c r="C406" s="92">
        <v>9</v>
      </c>
      <c r="D406" s="109"/>
      <c r="E406" s="109"/>
    </row>
    <row r="407" spans="1:5">
      <c r="A407" s="96" t="s">
        <v>306</v>
      </c>
      <c r="B407" s="92">
        <v>21</v>
      </c>
      <c r="C407" s="92">
        <v>756</v>
      </c>
      <c r="D407" s="109"/>
      <c r="E407" s="109"/>
    </row>
    <row r="408" spans="1:5">
      <c r="A408" s="95" t="s">
        <v>158</v>
      </c>
      <c r="B408" s="92">
        <v>2</v>
      </c>
      <c r="C408" s="92">
        <v>18</v>
      </c>
      <c r="D408" s="109"/>
      <c r="E408" s="109"/>
    </row>
    <row r="409" spans="1:5" ht="15" thickBot="1">
      <c r="A409" s="96" t="s">
        <v>307</v>
      </c>
      <c r="B409" s="92">
        <v>2</v>
      </c>
      <c r="C409" s="92">
        <v>18</v>
      </c>
      <c r="D409" s="108"/>
      <c r="E409" s="108"/>
    </row>
    <row r="410" spans="1:5" ht="15" thickBot="1">
      <c r="A410" s="99" t="s">
        <v>308</v>
      </c>
      <c r="B410" s="100">
        <v>64566</v>
      </c>
      <c r="C410" s="100">
        <v>1809427</v>
      </c>
      <c r="D410" s="101">
        <v>0</v>
      </c>
      <c r="E410" s="102">
        <f>ROUND(D410,2)*C410</f>
        <v>0</v>
      </c>
    </row>
    <row r="411" spans="1:5" ht="15" thickBot="1">
      <c r="A411" s="44" t="s">
        <v>298</v>
      </c>
      <c r="B411" s="45">
        <v>64566</v>
      </c>
      <c r="C411" s="45">
        <v>1809427</v>
      </c>
      <c r="D411" s="46"/>
      <c r="E411" s="47"/>
    </row>
    <row r="412" spans="1:5">
      <c r="A412" s="95" t="s">
        <v>230</v>
      </c>
      <c r="B412" s="92">
        <v>12</v>
      </c>
      <c r="C412" s="92">
        <v>270</v>
      </c>
      <c r="D412" s="107"/>
      <c r="E412" s="107"/>
    </row>
    <row r="413" spans="1:5">
      <c r="A413" s="96" t="s">
        <v>309</v>
      </c>
      <c r="B413" s="92">
        <v>6</v>
      </c>
      <c r="C413" s="92">
        <v>54</v>
      </c>
      <c r="D413" s="109"/>
      <c r="E413" s="109"/>
    </row>
    <row r="414" spans="1:5">
      <c r="A414" s="96" t="s">
        <v>720</v>
      </c>
      <c r="B414" s="92">
        <v>6</v>
      </c>
      <c r="C414" s="92">
        <v>216</v>
      </c>
      <c r="D414" s="109"/>
      <c r="E414" s="109"/>
    </row>
    <row r="415" spans="1:5">
      <c r="A415" s="95" t="s">
        <v>235</v>
      </c>
      <c r="B415" s="92">
        <v>1</v>
      </c>
      <c r="C415" s="92">
        <v>36</v>
      </c>
      <c r="D415" s="109"/>
      <c r="E415" s="109"/>
    </row>
    <row r="416" spans="1:5">
      <c r="A416" s="96" t="s">
        <v>721</v>
      </c>
      <c r="B416" s="92">
        <v>1</v>
      </c>
      <c r="C416" s="92">
        <v>36</v>
      </c>
      <c r="D416" s="109"/>
      <c r="E416" s="109"/>
    </row>
    <row r="417" spans="1:5">
      <c r="A417" s="95" t="s">
        <v>64</v>
      </c>
      <c r="B417" s="92">
        <v>8</v>
      </c>
      <c r="C417" s="92">
        <v>126</v>
      </c>
      <c r="D417" s="109"/>
      <c r="E417" s="109"/>
    </row>
    <row r="418" spans="1:5">
      <c r="A418" s="96" t="s">
        <v>310</v>
      </c>
      <c r="B418" s="92">
        <v>3</v>
      </c>
      <c r="C418" s="92">
        <v>81</v>
      </c>
      <c r="D418" s="109"/>
      <c r="E418" s="109"/>
    </row>
    <row r="419" spans="1:5">
      <c r="A419" s="96" t="s">
        <v>311</v>
      </c>
      <c r="B419" s="92">
        <v>5</v>
      </c>
      <c r="C419" s="92">
        <v>45</v>
      </c>
      <c r="D419" s="109"/>
      <c r="E419" s="109"/>
    </row>
    <row r="420" spans="1:5">
      <c r="A420" s="95" t="s">
        <v>312</v>
      </c>
      <c r="B420" s="92">
        <v>2</v>
      </c>
      <c r="C420" s="92">
        <v>18</v>
      </c>
      <c r="D420" s="109"/>
      <c r="E420" s="109"/>
    </row>
    <row r="421" spans="1:5">
      <c r="A421" s="96" t="s">
        <v>313</v>
      </c>
      <c r="B421" s="92">
        <v>2</v>
      </c>
      <c r="C421" s="92">
        <v>18</v>
      </c>
      <c r="D421" s="109"/>
      <c r="E421" s="109"/>
    </row>
    <row r="422" spans="1:5">
      <c r="A422" s="95" t="s">
        <v>66</v>
      </c>
      <c r="B422" s="92">
        <v>84</v>
      </c>
      <c r="C422" s="92">
        <v>888</v>
      </c>
      <c r="D422" s="109"/>
      <c r="E422" s="109"/>
    </row>
    <row r="423" spans="1:5">
      <c r="A423" s="96" t="s">
        <v>314</v>
      </c>
      <c r="B423" s="92">
        <v>1</v>
      </c>
      <c r="C423" s="92">
        <v>6</v>
      </c>
      <c r="D423" s="109"/>
      <c r="E423" s="109"/>
    </row>
    <row r="424" spans="1:5">
      <c r="A424" s="96" t="s">
        <v>315</v>
      </c>
      <c r="B424" s="92">
        <v>78</v>
      </c>
      <c r="C424" s="92">
        <v>702</v>
      </c>
      <c r="D424" s="109"/>
      <c r="E424" s="109"/>
    </row>
    <row r="425" spans="1:5">
      <c r="A425" s="96" t="s">
        <v>722</v>
      </c>
      <c r="B425" s="92">
        <v>5</v>
      </c>
      <c r="C425" s="92">
        <v>180</v>
      </c>
      <c r="D425" s="109"/>
      <c r="E425" s="109"/>
    </row>
    <row r="426" spans="1:5">
      <c r="A426" s="95" t="s">
        <v>178</v>
      </c>
      <c r="B426" s="92">
        <v>13664</v>
      </c>
      <c r="C426" s="92">
        <v>485110</v>
      </c>
      <c r="D426" s="109"/>
      <c r="E426" s="109"/>
    </row>
    <row r="427" spans="1:5">
      <c r="A427" s="96" t="s">
        <v>723</v>
      </c>
      <c r="B427" s="92">
        <v>1</v>
      </c>
      <c r="C427" s="92">
        <v>36</v>
      </c>
      <c r="D427" s="109"/>
      <c r="E427" s="109"/>
    </row>
    <row r="428" spans="1:5">
      <c r="A428" s="96" t="s">
        <v>724</v>
      </c>
      <c r="B428" s="92">
        <v>1</v>
      </c>
      <c r="C428" s="92">
        <v>36</v>
      </c>
      <c r="D428" s="109"/>
      <c r="E428" s="109"/>
    </row>
    <row r="429" spans="1:5">
      <c r="A429" s="96" t="s">
        <v>316</v>
      </c>
      <c r="B429" s="92">
        <v>3914</v>
      </c>
      <c r="C429" s="92">
        <v>136908</v>
      </c>
      <c r="D429" s="109"/>
      <c r="E429" s="109"/>
    </row>
    <row r="430" spans="1:5">
      <c r="A430" s="96" t="s">
        <v>317</v>
      </c>
      <c r="B430" s="92">
        <v>1699</v>
      </c>
      <c r="C430" s="92">
        <v>58366</v>
      </c>
      <c r="D430" s="109"/>
      <c r="E430" s="109"/>
    </row>
    <row r="431" spans="1:5">
      <c r="A431" s="96" t="s">
        <v>318</v>
      </c>
      <c r="B431" s="92">
        <v>7996</v>
      </c>
      <c r="C431" s="92">
        <v>287856</v>
      </c>
      <c r="D431" s="109"/>
      <c r="E431" s="109"/>
    </row>
    <row r="432" spans="1:5">
      <c r="A432" s="96" t="s">
        <v>725</v>
      </c>
      <c r="B432" s="92">
        <v>2</v>
      </c>
      <c r="C432" s="92">
        <v>72</v>
      </c>
      <c r="D432" s="109"/>
      <c r="E432" s="109"/>
    </row>
    <row r="433" spans="1:5">
      <c r="A433" s="96" t="s">
        <v>726</v>
      </c>
      <c r="B433" s="92">
        <v>1</v>
      </c>
      <c r="C433" s="92">
        <v>36</v>
      </c>
      <c r="D433" s="109"/>
      <c r="E433" s="109"/>
    </row>
    <row r="434" spans="1:5">
      <c r="A434" s="96" t="s">
        <v>319</v>
      </c>
      <c r="B434" s="92">
        <v>43</v>
      </c>
      <c r="C434" s="92">
        <v>1548</v>
      </c>
      <c r="D434" s="109"/>
      <c r="E434" s="109"/>
    </row>
    <row r="435" spans="1:5">
      <c r="A435" s="96" t="s">
        <v>727</v>
      </c>
      <c r="B435" s="92">
        <v>5</v>
      </c>
      <c r="C435" s="92">
        <v>180</v>
      </c>
      <c r="D435" s="109"/>
      <c r="E435" s="109"/>
    </row>
    <row r="436" spans="1:5">
      <c r="A436" s="96" t="s">
        <v>365</v>
      </c>
      <c r="B436" s="92">
        <v>2</v>
      </c>
      <c r="C436" s="92">
        <v>72</v>
      </c>
      <c r="D436" s="109"/>
      <c r="E436" s="109"/>
    </row>
    <row r="437" spans="1:5">
      <c r="A437" s="95" t="s">
        <v>130</v>
      </c>
      <c r="B437" s="92">
        <v>10510</v>
      </c>
      <c r="C437" s="92">
        <v>227334</v>
      </c>
      <c r="D437" s="109"/>
      <c r="E437" s="109"/>
    </row>
    <row r="438" spans="1:5">
      <c r="A438" s="96" t="s">
        <v>320</v>
      </c>
      <c r="B438" s="92">
        <v>6892</v>
      </c>
      <c r="C438" s="92">
        <v>174636</v>
      </c>
      <c r="D438" s="109"/>
      <c r="E438" s="109"/>
    </row>
    <row r="439" spans="1:5">
      <c r="A439" s="96" t="s">
        <v>321</v>
      </c>
      <c r="B439" s="92">
        <v>282</v>
      </c>
      <c r="C439" s="92">
        <v>2380</v>
      </c>
      <c r="D439" s="109"/>
      <c r="E439" s="109"/>
    </row>
    <row r="440" spans="1:5">
      <c r="A440" s="96" t="s">
        <v>728</v>
      </c>
      <c r="B440" s="92">
        <v>1898</v>
      </c>
      <c r="C440" s="92">
        <v>37121</v>
      </c>
      <c r="D440" s="109"/>
      <c r="E440" s="109"/>
    </row>
    <row r="441" spans="1:5">
      <c r="A441" s="96" t="s">
        <v>322</v>
      </c>
      <c r="B441" s="92">
        <v>1</v>
      </c>
      <c r="C441" s="92">
        <v>9</v>
      </c>
      <c r="D441" s="109"/>
      <c r="E441" s="109"/>
    </row>
    <row r="442" spans="1:5">
      <c r="A442" s="96" t="s">
        <v>323</v>
      </c>
      <c r="B442" s="92">
        <v>229</v>
      </c>
      <c r="C442" s="92">
        <v>2088</v>
      </c>
      <c r="D442" s="109"/>
      <c r="E442" s="109"/>
    </row>
    <row r="443" spans="1:5">
      <c r="A443" s="96" t="s">
        <v>324</v>
      </c>
      <c r="B443" s="92">
        <v>1178</v>
      </c>
      <c r="C443" s="92">
        <v>10737</v>
      </c>
      <c r="D443" s="109"/>
      <c r="E443" s="109"/>
    </row>
    <row r="444" spans="1:5">
      <c r="A444" s="96" t="s">
        <v>325</v>
      </c>
      <c r="B444" s="92">
        <v>1</v>
      </c>
      <c r="C444" s="92">
        <v>9</v>
      </c>
      <c r="D444" s="109"/>
      <c r="E444" s="109"/>
    </row>
    <row r="445" spans="1:5">
      <c r="A445" s="96" t="s">
        <v>326</v>
      </c>
      <c r="B445" s="92">
        <v>11</v>
      </c>
      <c r="C445" s="92">
        <v>99</v>
      </c>
      <c r="D445" s="109"/>
      <c r="E445" s="109"/>
    </row>
    <row r="446" spans="1:5">
      <c r="A446" s="96" t="s">
        <v>327</v>
      </c>
      <c r="B446" s="92">
        <v>9</v>
      </c>
      <c r="C446" s="92">
        <v>81</v>
      </c>
      <c r="D446" s="109"/>
      <c r="E446" s="109"/>
    </row>
    <row r="447" spans="1:5">
      <c r="A447" s="96" t="s">
        <v>328</v>
      </c>
      <c r="B447" s="92">
        <v>1</v>
      </c>
      <c r="C447" s="92">
        <v>7</v>
      </c>
      <c r="D447" s="109"/>
      <c r="E447" s="109"/>
    </row>
    <row r="448" spans="1:5">
      <c r="A448" s="96" t="s">
        <v>329</v>
      </c>
      <c r="B448" s="92">
        <v>1</v>
      </c>
      <c r="C448" s="92">
        <v>9</v>
      </c>
      <c r="D448" s="109"/>
      <c r="E448" s="109"/>
    </row>
    <row r="449" spans="1:5">
      <c r="A449" s="96" t="s">
        <v>330</v>
      </c>
      <c r="B449" s="92">
        <v>2</v>
      </c>
      <c r="C449" s="92">
        <v>28</v>
      </c>
      <c r="D449" s="109"/>
      <c r="E449" s="109"/>
    </row>
    <row r="450" spans="1:5">
      <c r="A450" s="96" t="s">
        <v>729</v>
      </c>
      <c r="B450" s="92">
        <v>2</v>
      </c>
      <c r="C450" s="92">
        <v>22</v>
      </c>
      <c r="D450" s="109"/>
      <c r="E450" s="109"/>
    </row>
    <row r="451" spans="1:5">
      <c r="A451" s="96" t="s">
        <v>730</v>
      </c>
      <c r="B451" s="92">
        <v>3</v>
      </c>
      <c r="C451" s="92">
        <v>108</v>
      </c>
      <c r="D451" s="109"/>
      <c r="E451" s="109"/>
    </row>
    <row r="452" spans="1:5">
      <c r="A452" s="95" t="s">
        <v>78</v>
      </c>
      <c r="B452" s="92">
        <v>349</v>
      </c>
      <c r="C452" s="92">
        <v>3252</v>
      </c>
      <c r="D452" s="109"/>
      <c r="E452" s="109"/>
    </row>
    <row r="453" spans="1:5">
      <c r="A453" s="96" t="s">
        <v>331</v>
      </c>
      <c r="B453" s="92">
        <v>1</v>
      </c>
      <c r="C453" s="92">
        <v>9</v>
      </c>
      <c r="D453" s="109"/>
      <c r="E453" s="109"/>
    </row>
    <row r="454" spans="1:5">
      <c r="A454" s="96" t="s">
        <v>332</v>
      </c>
      <c r="B454" s="92">
        <v>53</v>
      </c>
      <c r="C454" s="92">
        <v>477</v>
      </c>
      <c r="D454" s="109"/>
      <c r="E454" s="109"/>
    </row>
    <row r="455" spans="1:5">
      <c r="A455" s="96" t="s">
        <v>333</v>
      </c>
      <c r="B455" s="92">
        <v>63</v>
      </c>
      <c r="C455" s="92">
        <v>567</v>
      </c>
      <c r="D455" s="109"/>
      <c r="E455" s="109"/>
    </row>
    <row r="456" spans="1:5">
      <c r="A456" s="96" t="s">
        <v>334</v>
      </c>
      <c r="B456" s="92">
        <v>3</v>
      </c>
      <c r="C456" s="92">
        <v>27</v>
      </c>
      <c r="D456" s="109"/>
      <c r="E456" s="109"/>
    </row>
    <row r="457" spans="1:5">
      <c r="A457" s="96" t="s">
        <v>335</v>
      </c>
      <c r="B457" s="92">
        <v>109</v>
      </c>
      <c r="C457" s="92">
        <v>1011</v>
      </c>
      <c r="D457" s="109"/>
      <c r="E457" s="109"/>
    </row>
    <row r="458" spans="1:5">
      <c r="A458" s="96" t="s">
        <v>336</v>
      </c>
      <c r="B458" s="92">
        <v>3</v>
      </c>
      <c r="C458" s="92">
        <v>27</v>
      </c>
      <c r="D458" s="109"/>
      <c r="E458" s="109"/>
    </row>
    <row r="459" spans="1:5">
      <c r="A459" s="96" t="s">
        <v>337</v>
      </c>
      <c r="B459" s="92">
        <v>1</v>
      </c>
      <c r="C459" s="92">
        <v>36</v>
      </c>
      <c r="D459" s="109"/>
      <c r="E459" s="109"/>
    </row>
    <row r="460" spans="1:5">
      <c r="A460" s="96" t="s">
        <v>338</v>
      </c>
      <c r="B460" s="92">
        <v>70</v>
      </c>
      <c r="C460" s="92">
        <v>630</v>
      </c>
      <c r="D460" s="109"/>
      <c r="E460" s="109"/>
    </row>
    <row r="461" spans="1:5">
      <c r="A461" s="96" t="s">
        <v>339</v>
      </c>
      <c r="B461" s="92">
        <v>46</v>
      </c>
      <c r="C461" s="92">
        <v>468</v>
      </c>
      <c r="D461" s="109"/>
      <c r="E461" s="109"/>
    </row>
    <row r="462" spans="1:5">
      <c r="A462" s="95" t="s">
        <v>261</v>
      </c>
      <c r="B462" s="92">
        <v>3047</v>
      </c>
      <c r="C462" s="92">
        <v>27521</v>
      </c>
      <c r="D462" s="109"/>
      <c r="E462" s="109"/>
    </row>
    <row r="463" spans="1:5">
      <c r="A463" s="96" t="s">
        <v>340</v>
      </c>
      <c r="B463" s="92">
        <v>13</v>
      </c>
      <c r="C463" s="92">
        <v>117</v>
      </c>
      <c r="D463" s="109"/>
      <c r="E463" s="109"/>
    </row>
    <row r="464" spans="1:5">
      <c r="A464" s="96" t="s">
        <v>341</v>
      </c>
      <c r="B464" s="92">
        <v>86</v>
      </c>
      <c r="C464" s="92">
        <v>774</v>
      </c>
      <c r="D464" s="109"/>
      <c r="E464" s="109"/>
    </row>
    <row r="465" spans="1:5">
      <c r="A465" s="96" t="s">
        <v>342</v>
      </c>
      <c r="B465" s="92">
        <v>2653</v>
      </c>
      <c r="C465" s="92">
        <v>23907</v>
      </c>
      <c r="D465" s="109"/>
      <c r="E465" s="109"/>
    </row>
    <row r="466" spans="1:5">
      <c r="A466" s="96" t="s">
        <v>343</v>
      </c>
      <c r="B466" s="92">
        <v>294</v>
      </c>
      <c r="C466" s="92">
        <v>2700</v>
      </c>
      <c r="D466" s="109"/>
      <c r="E466" s="109"/>
    </row>
    <row r="467" spans="1:5">
      <c r="A467" s="96" t="s">
        <v>731</v>
      </c>
      <c r="B467" s="92">
        <v>1</v>
      </c>
      <c r="C467" s="92">
        <v>23</v>
      </c>
      <c r="D467" s="109"/>
      <c r="E467" s="109"/>
    </row>
    <row r="468" spans="1:5">
      <c r="A468" s="95" t="s">
        <v>344</v>
      </c>
      <c r="B468" s="92">
        <v>3</v>
      </c>
      <c r="C468" s="92">
        <v>27</v>
      </c>
      <c r="D468" s="109"/>
      <c r="E468" s="109"/>
    </row>
    <row r="469" spans="1:5">
      <c r="A469" s="96" t="s">
        <v>345</v>
      </c>
      <c r="B469" s="92">
        <v>3</v>
      </c>
      <c r="C469" s="92">
        <v>27</v>
      </c>
      <c r="D469" s="109"/>
      <c r="E469" s="109"/>
    </row>
    <row r="470" spans="1:5">
      <c r="A470" s="95" t="s">
        <v>346</v>
      </c>
      <c r="B470" s="92">
        <v>1</v>
      </c>
      <c r="C470" s="92">
        <v>9</v>
      </c>
      <c r="D470" s="109"/>
      <c r="E470" s="109"/>
    </row>
    <row r="471" spans="1:5">
      <c r="A471" s="96" t="s">
        <v>347</v>
      </c>
      <c r="B471" s="92">
        <v>1</v>
      </c>
      <c r="C471" s="92">
        <v>9</v>
      </c>
      <c r="D471" s="109"/>
      <c r="E471" s="109"/>
    </row>
    <row r="472" spans="1:5">
      <c r="A472" s="95" t="s">
        <v>348</v>
      </c>
      <c r="B472" s="92">
        <v>98</v>
      </c>
      <c r="C472" s="92">
        <v>1341</v>
      </c>
      <c r="D472" s="109"/>
      <c r="E472" s="109"/>
    </row>
    <row r="473" spans="1:5">
      <c r="A473" s="96" t="s">
        <v>349</v>
      </c>
      <c r="B473" s="92">
        <v>81</v>
      </c>
      <c r="C473" s="92">
        <v>729</v>
      </c>
      <c r="D473" s="109"/>
      <c r="E473" s="109"/>
    </row>
    <row r="474" spans="1:5">
      <c r="A474" s="96" t="s">
        <v>732</v>
      </c>
      <c r="B474" s="92">
        <v>17</v>
      </c>
      <c r="C474" s="92">
        <v>612</v>
      </c>
      <c r="D474" s="109"/>
      <c r="E474" s="109"/>
    </row>
    <row r="475" spans="1:5">
      <c r="A475" s="95" t="s">
        <v>733</v>
      </c>
      <c r="B475" s="92">
        <v>100</v>
      </c>
      <c r="C475" s="92">
        <v>1300</v>
      </c>
      <c r="D475" s="109"/>
      <c r="E475" s="109"/>
    </row>
    <row r="476" spans="1:5">
      <c r="A476" s="96" t="s">
        <v>734</v>
      </c>
      <c r="B476" s="92">
        <v>100</v>
      </c>
      <c r="C476" s="92">
        <v>1300</v>
      </c>
      <c r="D476" s="109"/>
      <c r="E476" s="109"/>
    </row>
    <row r="477" spans="1:5">
      <c r="A477" s="95" t="s">
        <v>73</v>
      </c>
      <c r="B477" s="92">
        <v>36687</v>
      </c>
      <c r="C477" s="92">
        <v>1062195</v>
      </c>
      <c r="D477" s="109"/>
      <c r="E477" s="109"/>
    </row>
    <row r="478" spans="1:5">
      <c r="A478" s="96" t="s">
        <v>352</v>
      </c>
      <c r="B478" s="92">
        <v>1</v>
      </c>
      <c r="C478" s="92">
        <v>9</v>
      </c>
      <c r="D478" s="109"/>
      <c r="E478" s="109"/>
    </row>
    <row r="479" spans="1:5">
      <c r="A479" s="96" t="s">
        <v>353</v>
      </c>
      <c r="B479" s="92">
        <v>2</v>
      </c>
      <c r="C479" s="92">
        <v>14</v>
      </c>
      <c r="D479" s="109"/>
      <c r="E479" s="109"/>
    </row>
    <row r="480" spans="1:5">
      <c r="A480" s="96" t="s">
        <v>354</v>
      </c>
      <c r="B480" s="92">
        <v>537</v>
      </c>
      <c r="C480" s="92">
        <v>4678</v>
      </c>
      <c r="D480" s="109"/>
      <c r="E480" s="109"/>
    </row>
    <row r="481" spans="1:5">
      <c r="A481" s="96" t="s">
        <v>355</v>
      </c>
      <c r="B481" s="92">
        <v>6726</v>
      </c>
      <c r="C481" s="92">
        <v>169618</v>
      </c>
      <c r="D481" s="109"/>
      <c r="E481" s="109"/>
    </row>
    <row r="482" spans="1:5">
      <c r="A482" s="96" t="s">
        <v>356</v>
      </c>
      <c r="B482" s="92">
        <v>13095</v>
      </c>
      <c r="C482" s="92">
        <v>361449</v>
      </c>
      <c r="D482" s="109"/>
      <c r="E482" s="109"/>
    </row>
    <row r="483" spans="1:5">
      <c r="A483" s="96" t="s">
        <v>357</v>
      </c>
      <c r="B483" s="92">
        <v>15017</v>
      </c>
      <c r="C483" s="92">
        <v>499769</v>
      </c>
      <c r="D483" s="109"/>
      <c r="E483" s="109"/>
    </row>
    <row r="484" spans="1:5">
      <c r="A484" s="96" t="s">
        <v>358</v>
      </c>
      <c r="B484" s="92">
        <v>619</v>
      </c>
      <c r="C484" s="92">
        <v>20412</v>
      </c>
      <c r="D484" s="109"/>
      <c r="E484" s="109"/>
    </row>
    <row r="485" spans="1:5">
      <c r="A485" s="96" t="s">
        <v>359</v>
      </c>
      <c r="B485" s="92">
        <v>33</v>
      </c>
      <c r="C485" s="92">
        <v>297</v>
      </c>
      <c r="D485" s="109"/>
      <c r="E485" s="109"/>
    </row>
    <row r="486" spans="1:5">
      <c r="A486" s="96" t="s">
        <v>360</v>
      </c>
      <c r="B486" s="92">
        <v>369</v>
      </c>
      <c r="C486" s="92">
        <v>3330</v>
      </c>
      <c r="D486" s="109"/>
      <c r="E486" s="109"/>
    </row>
    <row r="487" spans="1:5">
      <c r="A487" s="96" t="s">
        <v>361</v>
      </c>
      <c r="B487" s="92">
        <v>7</v>
      </c>
      <c r="C487" s="92">
        <v>63</v>
      </c>
      <c r="D487" s="109"/>
      <c r="E487" s="109"/>
    </row>
    <row r="488" spans="1:5">
      <c r="A488" s="96" t="s">
        <v>362</v>
      </c>
      <c r="B488" s="92">
        <v>135</v>
      </c>
      <c r="C488" s="92">
        <v>1215</v>
      </c>
      <c r="D488" s="109"/>
      <c r="E488" s="109"/>
    </row>
    <row r="489" spans="1:5">
      <c r="A489" s="96" t="s">
        <v>363</v>
      </c>
      <c r="B489" s="92">
        <v>5</v>
      </c>
      <c r="C489" s="92">
        <v>45</v>
      </c>
      <c r="D489" s="109"/>
      <c r="E489" s="109"/>
    </row>
    <row r="490" spans="1:5">
      <c r="A490" s="96" t="s">
        <v>364</v>
      </c>
      <c r="B490" s="92">
        <v>60</v>
      </c>
      <c r="C490" s="92">
        <v>567</v>
      </c>
      <c r="D490" s="109"/>
      <c r="E490" s="109"/>
    </row>
    <row r="491" spans="1:5">
      <c r="A491" s="96" t="s">
        <v>365</v>
      </c>
      <c r="B491" s="92">
        <v>10</v>
      </c>
      <c r="C491" s="92">
        <v>90</v>
      </c>
      <c r="D491" s="109"/>
      <c r="E491" s="109"/>
    </row>
    <row r="492" spans="1:5">
      <c r="A492" s="96" t="s">
        <v>366</v>
      </c>
      <c r="B492" s="92">
        <v>4</v>
      </c>
      <c r="C492" s="92">
        <v>36</v>
      </c>
      <c r="D492" s="109"/>
      <c r="E492" s="109"/>
    </row>
    <row r="493" spans="1:5">
      <c r="A493" s="96" t="s">
        <v>367</v>
      </c>
      <c r="B493" s="92">
        <v>5</v>
      </c>
      <c r="C493" s="92">
        <v>45</v>
      </c>
      <c r="D493" s="109"/>
      <c r="E493" s="109"/>
    </row>
    <row r="494" spans="1:5">
      <c r="A494" s="96" t="s">
        <v>368</v>
      </c>
      <c r="B494" s="92">
        <v>22</v>
      </c>
      <c r="C494" s="92">
        <v>198</v>
      </c>
      <c r="D494" s="109"/>
      <c r="E494" s="109"/>
    </row>
    <row r="495" spans="1:5">
      <c r="A495" s="96" t="s">
        <v>369</v>
      </c>
      <c r="B495" s="92">
        <v>16</v>
      </c>
      <c r="C495" s="92">
        <v>144</v>
      </c>
      <c r="D495" s="109"/>
      <c r="E495" s="109"/>
    </row>
    <row r="496" spans="1:5">
      <c r="A496" s="96" t="s">
        <v>370</v>
      </c>
      <c r="B496" s="92">
        <v>15</v>
      </c>
      <c r="C496" s="92">
        <v>135</v>
      </c>
      <c r="D496" s="109"/>
      <c r="E496" s="109"/>
    </row>
    <row r="497" spans="1:5" ht="15" thickBot="1">
      <c r="A497" s="96" t="s">
        <v>371</v>
      </c>
      <c r="B497" s="92">
        <v>9</v>
      </c>
      <c r="C497" s="92">
        <v>81</v>
      </c>
      <c r="D497" s="108"/>
      <c r="E497" s="108"/>
    </row>
    <row r="498" spans="1:5" ht="15" thickBot="1">
      <c r="A498" s="99" t="s">
        <v>373</v>
      </c>
      <c r="B498" s="100">
        <v>7</v>
      </c>
      <c r="C498" s="100">
        <v>153</v>
      </c>
      <c r="D498" s="101">
        <v>0</v>
      </c>
      <c r="E498" s="102">
        <f>ROUND(D498,2)*C498</f>
        <v>0</v>
      </c>
    </row>
    <row r="499" spans="1:5" ht="15" thickBot="1">
      <c r="A499" s="44" t="s">
        <v>372</v>
      </c>
      <c r="B499" s="45">
        <v>6</v>
      </c>
      <c r="C499" s="45">
        <v>135</v>
      </c>
      <c r="D499" s="46"/>
      <c r="E499" s="47"/>
    </row>
    <row r="500" spans="1:5">
      <c r="A500" s="95" t="s">
        <v>130</v>
      </c>
      <c r="B500" s="92">
        <v>6</v>
      </c>
      <c r="C500" s="92">
        <v>135</v>
      </c>
      <c r="D500" s="107"/>
      <c r="E500" s="107"/>
    </row>
    <row r="501" spans="1:5">
      <c r="A501" s="96" t="s">
        <v>375</v>
      </c>
      <c r="B501" s="92">
        <v>2</v>
      </c>
      <c r="C501" s="92">
        <v>18</v>
      </c>
      <c r="D501" s="109"/>
      <c r="E501" s="109"/>
    </row>
    <row r="502" spans="1:5">
      <c r="A502" s="96" t="s">
        <v>376</v>
      </c>
      <c r="B502" s="92">
        <v>1</v>
      </c>
      <c r="C502" s="92">
        <v>9</v>
      </c>
      <c r="D502" s="109"/>
      <c r="E502" s="109"/>
    </row>
    <row r="503" spans="1:5">
      <c r="A503" s="96" t="s">
        <v>377</v>
      </c>
      <c r="B503" s="92">
        <v>2</v>
      </c>
      <c r="C503" s="92">
        <v>72</v>
      </c>
      <c r="D503" s="109"/>
      <c r="E503" s="109"/>
    </row>
    <row r="504" spans="1:5" ht="15" thickBot="1">
      <c r="A504" s="96" t="s">
        <v>378</v>
      </c>
      <c r="B504" s="92">
        <v>1</v>
      </c>
      <c r="C504" s="92">
        <v>36</v>
      </c>
      <c r="D504" s="108"/>
      <c r="E504" s="108"/>
    </row>
    <row r="505" spans="1:5" ht="15" thickBot="1">
      <c r="A505" s="44" t="s">
        <v>392</v>
      </c>
      <c r="B505" s="45">
        <v>1</v>
      </c>
      <c r="C505" s="45">
        <v>18</v>
      </c>
      <c r="D505" s="46"/>
      <c r="E505" s="47"/>
    </row>
    <row r="506" spans="1:5">
      <c r="A506" s="95" t="s">
        <v>374</v>
      </c>
      <c r="B506" s="92">
        <v>1</v>
      </c>
      <c r="C506" s="92">
        <v>18</v>
      </c>
      <c r="D506" s="107"/>
      <c r="E506" s="107"/>
    </row>
    <row r="507" spans="1:5" ht="15" thickBot="1">
      <c r="A507" s="96" t="s">
        <v>741</v>
      </c>
      <c r="B507" s="92">
        <v>1</v>
      </c>
      <c r="C507" s="92">
        <v>18</v>
      </c>
      <c r="D507" s="108"/>
      <c r="E507" s="108"/>
    </row>
    <row r="508" spans="1:5" ht="15" thickBot="1">
      <c r="A508" s="99" t="s">
        <v>380</v>
      </c>
      <c r="B508" s="100">
        <v>11</v>
      </c>
      <c r="C508" s="100">
        <v>364</v>
      </c>
      <c r="D508" s="101">
        <v>0</v>
      </c>
      <c r="E508" s="102">
        <f>ROUND(D508,2)*C508</f>
        <v>0</v>
      </c>
    </row>
    <row r="509" spans="1:5" ht="15" thickBot="1">
      <c r="A509" s="44" t="s">
        <v>379</v>
      </c>
      <c r="B509" s="45">
        <v>11</v>
      </c>
      <c r="C509" s="45">
        <v>364</v>
      </c>
      <c r="D509" s="46"/>
      <c r="E509" s="47"/>
    </row>
    <row r="510" spans="1:5">
      <c r="A510" s="95" t="s">
        <v>735</v>
      </c>
      <c r="B510" s="92">
        <v>2</v>
      </c>
      <c r="C510" s="92">
        <v>56</v>
      </c>
      <c r="D510" s="107"/>
      <c r="E510" s="107"/>
    </row>
    <row r="511" spans="1:5">
      <c r="A511" s="96" t="s">
        <v>736</v>
      </c>
      <c r="B511" s="92">
        <v>2</v>
      </c>
      <c r="C511" s="92">
        <v>56</v>
      </c>
      <c r="D511" s="109"/>
      <c r="E511" s="109"/>
    </row>
    <row r="512" spans="1:5">
      <c r="A512" s="95" t="s">
        <v>130</v>
      </c>
      <c r="B512" s="92">
        <v>1</v>
      </c>
      <c r="C512" s="92">
        <v>20</v>
      </c>
      <c r="D512" s="109"/>
      <c r="E512" s="109"/>
    </row>
    <row r="513" spans="1:5">
      <c r="A513" s="96" t="s">
        <v>737</v>
      </c>
      <c r="B513" s="92">
        <v>1</v>
      </c>
      <c r="C513" s="92">
        <v>20</v>
      </c>
      <c r="D513" s="109"/>
      <c r="E513" s="109"/>
    </row>
    <row r="514" spans="1:5">
      <c r="A514" s="95" t="s">
        <v>738</v>
      </c>
      <c r="B514" s="92">
        <v>8</v>
      </c>
      <c r="C514" s="92">
        <v>288</v>
      </c>
      <c r="D514" s="109"/>
      <c r="E514" s="109"/>
    </row>
    <row r="515" spans="1:5" ht="15" thickBot="1">
      <c r="A515" s="96" t="s">
        <v>739</v>
      </c>
      <c r="B515" s="92">
        <v>8</v>
      </c>
      <c r="C515" s="92">
        <v>288</v>
      </c>
      <c r="D515" s="108"/>
      <c r="E515" s="108"/>
    </row>
    <row r="516" spans="1:5" ht="15" thickBot="1">
      <c r="A516" s="99" t="s">
        <v>382</v>
      </c>
      <c r="B516" s="100">
        <v>6</v>
      </c>
      <c r="C516" s="100">
        <v>165</v>
      </c>
      <c r="D516" s="101">
        <v>0</v>
      </c>
      <c r="E516" s="102">
        <f>ROUND(D516,2)*C516</f>
        <v>0</v>
      </c>
    </row>
    <row r="517" spans="1:5" ht="15" thickBot="1">
      <c r="A517" s="44" t="s">
        <v>381</v>
      </c>
      <c r="B517" s="45">
        <v>6</v>
      </c>
      <c r="C517" s="45">
        <v>165</v>
      </c>
      <c r="D517" s="46"/>
      <c r="E517" s="47"/>
    </row>
    <row r="518" spans="1:5">
      <c r="A518" s="95" t="s">
        <v>32</v>
      </c>
      <c r="B518" s="92">
        <v>6</v>
      </c>
      <c r="C518" s="92">
        <v>165</v>
      </c>
      <c r="D518" s="107"/>
      <c r="E518" s="107"/>
    </row>
    <row r="519" spans="1:5">
      <c r="A519" s="96" t="s">
        <v>383</v>
      </c>
      <c r="B519" s="92">
        <v>1</v>
      </c>
      <c r="C519" s="92">
        <v>12</v>
      </c>
      <c r="D519" s="109"/>
      <c r="E519" s="109"/>
    </row>
    <row r="520" spans="1:5">
      <c r="A520" s="96" t="s">
        <v>384</v>
      </c>
      <c r="B520" s="92">
        <v>1</v>
      </c>
      <c r="C520" s="92">
        <v>9</v>
      </c>
      <c r="D520" s="109"/>
      <c r="E520" s="109"/>
    </row>
    <row r="521" spans="1:5" ht="15" thickBot="1">
      <c r="A521" s="96" t="s">
        <v>385</v>
      </c>
      <c r="B521" s="92">
        <v>4</v>
      </c>
      <c r="C521" s="92">
        <v>144</v>
      </c>
      <c r="D521" s="108"/>
      <c r="E521" s="108"/>
    </row>
    <row r="522" spans="1:5" ht="15" thickBot="1">
      <c r="A522" s="99" t="s">
        <v>386</v>
      </c>
      <c r="B522" s="100">
        <v>1280</v>
      </c>
      <c r="C522" s="100">
        <v>25792</v>
      </c>
      <c r="D522" s="101">
        <v>0</v>
      </c>
      <c r="E522" s="102">
        <f>ROUND(D522,2)*C522</f>
        <v>0</v>
      </c>
    </row>
    <row r="523" spans="1:5" ht="15" thickBot="1">
      <c r="A523" s="44" t="s">
        <v>381</v>
      </c>
      <c r="B523" s="45">
        <v>1280</v>
      </c>
      <c r="C523" s="45">
        <v>25792</v>
      </c>
      <c r="D523" s="46"/>
      <c r="E523" s="47"/>
    </row>
    <row r="524" spans="1:5">
      <c r="A524" s="95" t="s">
        <v>32</v>
      </c>
      <c r="B524" s="92">
        <v>1280</v>
      </c>
      <c r="C524" s="92">
        <v>25792</v>
      </c>
      <c r="D524" s="107"/>
      <c r="E524" s="107"/>
    </row>
    <row r="525" spans="1:5">
      <c r="A525" s="96">
        <v>1941</v>
      </c>
      <c r="B525" s="92">
        <v>69</v>
      </c>
      <c r="C525" s="92">
        <v>1494</v>
      </c>
      <c r="D525" s="109"/>
      <c r="E525" s="109"/>
    </row>
    <row r="526" spans="1:5">
      <c r="A526" s="96">
        <v>2921</v>
      </c>
      <c r="B526" s="92">
        <v>241</v>
      </c>
      <c r="C526" s="92">
        <v>4668</v>
      </c>
      <c r="D526" s="109"/>
      <c r="E526" s="109"/>
    </row>
    <row r="527" spans="1:5">
      <c r="A527" s="96">
        <v>3925</v>
      </c>
      <c r="B527" s="92">
        <v>8</v>
      </c>
      <c r="C527" s="92">
        <v>200</v>
      </c>
      <c r="D527" s="109"/>
      <c r="E527" s="109"/>
    </row>
    <row r="528" spans="1:5">
      <c r="A528" s="96" t="s">
        <v>387</v>
      </c>
      <c r="B528" s="92">
        <v>663</v>
      </c>
      <c r="C528" s="92">
        <v>13660</v>
      </c>
      <c r="D528" s="109"/>
      <c r="E528" s="109"/>
    </row>
    <row r="529" spans="1:5">
      <c r="A529" s="96" t="s">
        <v>388</v>
      </c>
      <c r="B529" s="92">
        <v>298</v>
      </c>
      <c r="C529" s="92">
        <v>5734</v>
      </c>
      <c r="D529" s="109"/>
      <c r="E529" s="109"/>
    </row>
    <row r="530" spans="1:5" ht="15" thickBot="1">
      <c r="A530" s="96" t="s">
        <v>740</v>
      </c>
      <c r="B530" s="92">
        <v>1</v>
      </c>
      <c r="C530" s="92">
        <v>36</v>
      </c>
      <c r="D530" s="108"/>
      <c r="E530" s="108"/>
    </row>
    <row r="531" spans="1:5" ht="15" thickBot="1">
      <c r="A531" s="99" t="s">
        <v>389</v>
      </c>
      <c r="B531" s="100">
        <v>74</v>
      </c>
      <c r="C531" s="100">
        <v>2337</v>
      </c>
      <c r="D531" s="101">
        <v>0</v>
      </c>
      <c r="E531" s="102">
        <f>ROUND(D531,2)*C531</f>
        <v>0</v>
      </c>
    </row>
    <row r="532" spans="1:5" ht="15" thickBot="1">
      <c r="A532" s="44" t="s">
        <v>381</v>
      </c>
      <c r="B532" s="45">
        <v>74</v>
      </c>
      <c r="C532" s="45">
        <v>2337</v>
      </c>
      <c r="D532" s="46"/>
      <c r="E532" s="47"/>
    </row>
    <row r="533" spans="1:5">
      <c r="A533" s="95" t="s">
        <v>32</v>
      </c>
      <c r="B533" s="92">
        <v>74</v>
      </c>
      <c r="C533" s="92">
        <v>2337</v>
      </c>
      <c r="D533" s="107"/>
      <c r="E533" s="107"/>
    </row>
    <row r="534" spans="1:5">
      <c r="A534" s="96">
        <v>1841</v>
      </c>
      <c r="B534" s="92">
        <v>10</v>
      </c>
      <c r="C534" s="92">
        <v>60</v>
      </c>
      <c r="D534" s="109"/>
      <c r="E534" s="109"/>
    </row>
    <row r="535" spans="1:5">
      <c r="A535" s="96">
        <v>2821</v>
      </c>
      <c r="B535" s="92">
        <v>2</v>
      </c>
      <c r="C535" s="92">
        <v>72</v>
      </c>
      <c r="D535" s="109"/>
      <c r="E535" s="109"/>
    </row>
    <row r="536" spans="1:5">
      <c r="A536" s="96">
        <v>3600</v>
      </c>
      <c r="B536" s="92">
        <v>1</v>
      </c>
      <c r="C536" s="92">
        <v>9</v>
      </c>
      <c r="D536" s="109"/>
      <c r="E536" s="109"/>
    </row>
    <row r="537" spans="1:5">
      <c r="A537" s="96" t="s">
        <v>390</v>
      </c>
      <c r="B537" s="92">
        <v>59</v>
      </c>
      <c r="C537" s="92">
        <v>2124</v>
      </c>
      <c r="D537" s="109"/>
      <c r="E537" s="109"/>
    </row>
    <row r="538" spans="1:5" ht="15" thickBot="1">
      <c r="A538" s="96" t="s">
        <v>391</v>
      </c>
      <c r="B538" s="92">
        <v>2</v>
      </c>
      <c r="C538" s="92">
        <v>72</v>
      </c>
      <c r="D538" s="108"/>
      <c r="E538" s="108"/>
    </row>
    <row r="539" spans="1:5" ht="15" thickBot="1">
      <c r="A539" s="99" t="s">
        <v>393</v>
      </c>
      <c r="B539" s="100">
        <v>5</v>
      </c>
      <c r="C539" s="100">
        <v>45</v>
      </c>
      <c r="D539" s="101">
        <v>0</v>
      </c>
      <c r="E539" s="102">
        <f>ROUND(D539,2)*C539</f>
        <v>0</v>
      </c>
    </row>
    <row r="540" spans="1:5" ht="15" thickBot="1">
      <c r="A540" s="44" t="s">
        <v>392</v>
      </c>
      <c r="B540" s="45">
        <v>5</v>
      </c>
      <c r="C540" s="45">
        <v>45</v>
      </c>
      <c r="D540" s="46"/>
      <c r="E540" s="47"/>
    </row>
    <row r="541" spans="1:5">
      <c r="A541" s="95" t="s">
        <v>394</v>
      </c>
      <c r="B541" s="92">
        <v>3</v>
      </c>
      <c r="C541" s="92">
        <v>27</v>
      </c>
      <c r="D541" s="107"/>
      <c r="E541" s="107"/>
    </row>
    <row r="542" spans="1:5">
      <c r="A542" s="96" t="s">
        <v>395</v>
      </c>
      <c r="B542" s="92">
        <v>3</v>
      </c>
      <c r="C542" s="92">
        <v>27</v>
      </c>
      <c r="D542" s="109"/>
      <c r="E542" s="109"/>
    </row>
    <row r="543" spans="1:5">
      <c r="A543" s="95" t="s">
        <v>396</v>
      </c>
      <c r="B543" s="92">
        <v>2</v>
      </c>
      <c r="C543" s="92">
        <v>18</v>
      </c>
      <c r="D543" s="109"/>
      <c r="E543" s="109"/>
    </row>
    <row r="544" spans="1:5" ht="15" thickBot="1">
      <c r="A544" s="96" t="s">
        <v>397</v>
      </c>
      <c r="B544" s="92">
        <v>2</v>
      </c>
      <c r="C544" s="92">
        <v>18</v>
      </c>
      <c r="D544" s="108"/>
      <c r="E544" s="108"/>
    </row>
    <row r="545" spans="1:5" ht="15" thickBot="1">
      <c r="A545" s="99" t="s">
        <v>398</v>
      </c>
      <c r="B545" s="100">
        <v>10</v>
      </c>
      <c r="C545" s="100">
        <v>213</v>
      </c>
      <c r="D545" s="101">
        <v>0</v>
      </c>
      <c r="E545" s="102">
        <f>ROUND(D545,2)*C545</f>
        <v>0</v>
      </c>
    </row>
    <row r="546" spans="1:5" ht="15" thickBot="1">
      <c r="A546" s="44" t="s">
        <v>392</v>
      </c>
      <c r="B546" s="45">
        <v>10</v>
      </c>
      <c r="C546" s="45">
        <v>213</v>
      </c>
      <c r="D546" s="46"/>
      <c r="E546" s="47"/>
    </row>
    <row r="547" spans="1:5">
      <c r="A547" s="95" t="s">
        <v>399</v>
      </c>
      <c r="B547" s="92">
        <v>6</v>
      </c>
      <c r="C547" s="92">
        <v>69</v>
      </c>
      <c r="D547" s="107"/>
      <c r="E547" s="107"/>
    </row>
    <row r="548" spans="1:5">
      <c r="A548" s="96" t="s">
        <v>400</v>
      </c>
      <c r="B548" s="92">
        <v>1</v>
      </c>
      <c r="C548" s="92">
        <v>9</v>
      </c>
      <c r="D548" s="109"/>
      <c r="E548" s="109"/>
    </row>
    <row r="549" spans="1:5">
      <c r="A549" s="96" t="s">
        <v>401</v>
      </c>
      <c r="B549" s="92">
        <v>4</v>
      </c>
      <c r="C549" s="92">
        <v>24</v>
      </c>
      <c r="D549" s="109"/>
      <c r="E549" s="109"/>
    </row>
    <row r="550" spans="1:5">
      <c r="A550" s="96" t="s">
        <v>742</v>
      </c>
      <c r="B550" s="92">
        <v>1</v>
      </c>
      <c r="C550" s="92">
        <v>36</v>
      </c>
      <c r="D550" s="109"/>
      <c r="E550" s="109"/>
    </row>
    <row r="551" spans="1:5">
      <c r="A551" s="95" t="s">
        <v>743</v>
      </c>
      <c r="B551" s="92">
        <v>4</v>
      </c>
      <c r="C551" s="92">
        <v>144</v>
      </c>
      <c r="D551" s="109"/>
      <c r="E551" s="109"/>
    </row>
    <row r="552" spans="1:5" ht="15" thickBot="1">
      <c r="A552" s="96" t="s">
        <v>744</v>
      </c>
      <c r="B552" s="92">
        <v>4</v>
      </c>
      <c r="C552" s="92">
        <v>144</v>
      </c>
      <c r="D552" s="108"/>
      <c r="E552" s="108"/>
    </row>
    <row r="553" spans="1:5" ht="15" thickBot="1">
      <c r="A553" s="99" t="s">
        <v>402</v>
      </c>
      <c r="B553" s="100">
        <v>3475</v>
      </c>
      <c r="C553" s="100">
        <v>101731</v>
      </c>
      <c r="D553" s="101">
        <v>0</v>
      </c>
      <c r="E553" s="102">
        <f>ROUND(D553,2)*C553</f>
        <v>0</v>
      </c>
    </row>
    <row r="554" spans="1:5" ht="15" thickBot="1">
      <c r="A554" s="44" t="s">
        <v>392</v>
      </c>
      <c r="B554" s="45">
        <v>3475</v>
      </c>
      <c r="C554" s="45">
        <v>101731</v>
      </c>
      <c r="D554" s="46"/>
      <c r="E554" s="47"/>
    </row>
    <row r="555" spans="1:5">
      <c r="A555" s="95" t="s">
        <v>374</v>
      </c>
      <c r="B555" s="92">
        <v>484</v>
      </c>
      <c r="C555" s="92">
        <v>5176</v>
      </c>
      <c r="D555" s="107"/>
      <c r="E555" s="107"/>
    </row>
    <row r="556" spans="1:5">
      <c r="A556" s="96" t="s">
        <v>403</v>
      </c>
      <c r="B556" s="92">
        <v>31</v>
      </c>
      <c r="C556" s="92">
        <v>220</v>
      </c>
      <c r="D556" s="109"/>
      <c r="E556" s="109"/>
    </row>
    <row r="557" spans="1:5">
      <c r="A557" s="96" t="s">
        <v>404</v>
      </c>
      <c r="B557" s="92">
        <v>1</v>
      </c>
      <c r="C557" s="92">
        <v>18</v>
      </c>
      <c r="D557" s="109"/>
      <c r="E557" s="109"/>
    </row>
    <row r="558" spans="1:5">
      <c r="A558" s="96" t="s">
        <v>405</v>
      </c>
      <c r="B558" s="92">
        <v>1</v>
      </c>
      <c r="C558" s="92">
        <v>9</v>
      </c>
      <c r="D558" s="109"/>
      <c r="E558" s="109"/>
    </row>
    <row r="559" spans="1:5">
      <c r="A559" s="96" t="s">
        <v>406</v>
      </c>
      <c r="B559" s="92">
        <v>348</v>
      </c>
      <c r="C559" s="92">
        <v>3159</v>
      </c>
      <c r="D559" s="109"/>
      <c r="E559" s="109"/>
    </row>
    <row r="560" spans="1:5">
      <c r="A560" s="96" t="s">
        <v>407</v>
      </c>
      <c r="B560" s="92">
        <v>1</v>
      </c>
      <c r="C560" s="92">
        <v>36</v>
      </c>
      <c r="D560" s="109"/>
      <c r="E560" s="109"/>
    </row>
    <row r="561" spans="1:5">
      <c r="A561" s="96" t="s">
        <v>408</v>
      </c>
      <c r="B561" s="92">
        <v>102</v>
      </c>
      <c r="C561" s="92">
        <v>1734</v>
      </c>
      <c r="D561" s="109"/>
      <c r="E561" s="109"/>
    </row>
    <row r="562" spans="1:5">
      <c r="A562" s="95" t="s">
        <v>130</v>
      </c>
      <c r="B562" s="92">
        <v>658</v>
      </c>
      <c r="C562" s="92">
        <v>13068</v>
      </c>
      <c r="D562" s="109"/>
      <c r="E562" s="109"/>
    </row>
    <row r="563" spans="1:5">
      <c r="A563" s="96">
        <v>9100</v>
      </c>
      <c r="B563" s="92">
        <v>2</v>
      </c>
      <c r="C563" s="92">
        <v>15</v>
      </c>
      <c r="D563" s="109"/>
      <c r="E563" s="109"/>
    </row>
    <row r="564" spans="1:5">
      <c r="A564" s="96">
        <v>9200</v>
      </c>
      <c r="B564" s="92">
        <v>4</v>
      </c>
      <c r="C564" s="92">
        <v>24</v>
      </c>
      <c r="D564" s="109"/>
      <c r="E564" s="109"/>
    </row>
    <row r="565" spans="1:5">
      <c r="A565" s="96" t="s">
        <v>409</v>
      </c>
      <c r="B565" s="92">
        <v>1</v>
      </c>
      <c r="C565" s="92">
        <v>9</v>
      </c>
      <c r="D565" s="109"/>
      <c r="E565" s="109"/>
    </row>
    <row r="566" spans="1:5">
      <c r="A566" s="96" t="s">
        <v>410</v>
      </c>
      <c r="B566" s="92">
        <v>1</v>
      </c>
      <c r="C566" s="92">
        <v>6</v>
      </c>
      <c r="D566" s="109"/>
      <c r="E566" s="109"/>
    </row>
    <row r="567" spans="1:5">
      <c r="A567" s="96" t="s">
        <v>411</v>
      </c>
      <c r="B567" s="92">
        <v>1</v>
      </c>
      <c r="C567" s="92">
        <v>9</v>
      </c>
      <c r="D567" s="109"/>
      <c r="E567" s="109"/>
    </row>
    <row r="568" spans="1:5">
      <c r="A568" s="96" t="s">
        <v>412</v>
      </c>
      <c r="B568" s="92">
        <v>6</v>
      </c>
      <c r="C568" s="92">
        <v>54</v>
      </c>
      <c r="D568" s="109"/>
      <c r="E568" s="109"/>
    </row>
    <row r="569" spans="1:5">
      <c r="A569" s="96" t="s">
        <v>413</v>
      </c>
      <c r="B569" s="92">
        <v>1</v>
      </c>
      <c r="C569" s="92">
        <v>6</v>
      </c>
      <c r="D569" s="109"/>
      <c r="E569" s="109"/>
    </row>
    <row r="570" spans="1:5">
      <c r="A570" s="96" t="s">
        <v>414</v>
      </c>
      <c r="B570" s="92">
        <v>1</v>
      </c>
      <c r="C570" s="92">
        <v>9</v>
      </c>
      <c r="D570" s="109"/>
      <c r="E570" s="109"/>
    </row>
    <row r="571" spans="1:5">
      <c r="A571" s="96" t="s">
        <v>415</v>
      </c>
      <c r="B571" s="92">
        <v>1</v>
      </c>
      <c r="C571" s="92">
        <v>9</v>
      </c>
      <c r="D571" s="109"/>
      <c r="E571" s="109"/>
    </row>
    <row r="572" spans="1:5">
      <c r="A572" s="96" t="s">
        <v>416</v>
      </c>
      <c r="B572" s="92">
        <v>1</v>
      </c>
      <c r="C572" s="92">
        <v>36</v>
      </c>
      <c r="D572" s="109"/>
      <c r="E572" s="109"/>
    </row>
    <row r="573" spans="1:5">
      <c r="A573" s="96" t="s">
        <v>417</v>
      </c>
      <c r="B573" s="92">
        <v>381</v>
      </c>
      <c r="C573" s="92">
        <v>4299</v>
      </c>
      <c r="D573" s="109"/>
      <c r="E573" s="109"/>
    </row>
    <row r="574" spans="1:5">
      <c r="A574" s="96" t="s">
        <v>418</v>
      </c>
      <c r="B574" s="92">
        <v>1</v>
      </c>
      <c r="C574" s="92">
        <v>33</v>
      </c>
      <c r="D574" s="109"/>
      <c r="E574" s="109"/>
    </row>
    <row r="575" spans="1:5">
      <c r="A575" s="96" t="s">
        <v>745</v>
      </c>
      <c r="B575" s="92">
        <v>1</v>
      </c>
      <c r="C575" s="92">
        <v>36</v>
      </c>
      <c r="D575" s="109"/>
      <c r="E575" s="109"/>
    </row>
    <row r="576" spans="1:5">
      <c r="A576" s="96" t="s">
        <v>419</v>
      </c>
      <c r="B576" s="92">
        <v>9</v>
      </c>
      <c r="C576" s="92">
        <v>81</v>
      </c>
      <c r="D576" s="109"/>
      <c r="E576" s="109"/>
    </row>
    <row r="577" spans="1:5">
      <c r="A577" s="96" t="s">
        <v>420</v>
      </c>
      <c r="B577" s="92">
        <v>247</v>
      </c>
      <c r="C577" s="92">
        <v>8442</v>
      </c>
      <c r="D577" s="109"/>
      <c r="E577" s="109"/>
    </row>
    <row r="578" spans="1:5">
      <c r="A578" s="95" t="s">
        <v>421</v>
      </c>
      <c r="B578" s="92">
        <v>1</v>
      </c>
      <c r="C578" s="92">
        <v>18</v>
      </c>
      <c r="D578" s="109"/>
      <c r="E578" s="109"/>
    </row>
    <row r="579" spans="1:5">
      <c r="A579" s="96" t="s">
        <v>422</v>
      </c>
      <c r="B579" s="92">
        <v>1</v>
      </c>
      <c r="C579" s="92">
        <v>18</v>
      </c>
      <c r="D579" s="109"/>
      <c r="E579" s="109"/>
    </row>
    <row r="580" spans="1:5">
      <c r="A580" s="95" t="s">
        <v>423</v>
      </c>
      <c r="B580" s="92">
        <v>2299</v>
      </c>
      <c r="C580" s="92">
        <v>82764</v>
      </c>
      <c r="D580" s="109"/>
      <c r="E580" s="109"/>
    </row>
    <row r="581" spans="1:5">
      <c r="A581" s="96" t="s">
        <v>424</v>
      </c>
      <c r="B581" s="92">
        <v>1499</v>
      </c>
      <c r="C581" s="92">
        <v>53964</v>
      </c>
      <c r="D581" s="109"/>
      <c r="E581" s="109"/>
    </row>
    <row r="582" spans="1:5">
      <c r="A582" s="96" t="s">
        <v>425</v>
      </c>
      <c r="B582" s="92">
        <v>800</v>
      </c>
      <c r="C582" s="92">
        <v>28800</v>
      </c>
      <c r="D582" s="109"/>
      <c r="E582" s="109"/>
    </row>
    <row r="583" spans="1:5">
      <c r="A583" s="95" t="s">
        <v>426</v>
      </c>
      <c r="B583" s="92">
        <v>1</v>
      </c>
      <c r="C583" s="92">
        <v>17</v>
      </c>
      <c r="D583" s="109"/>
      <c r="E583" s="109"/>
    </row>
    <row r="584" spans="1:5">
      <c r="A584" s="96" t="s">
        <v>427</v>
      </c>
      <c r="B584" s="92">
        <v>1</v>
      </c>
      <c r="C584" s="92">
        <v>17</v>
      </c>
      <c r="D584" s="109"/>
      <c r="E584" s="109"/>
    </row>
    <row r="585" spans="1:5">
      <c r="A585" s="95" t="s">
        <v>428</v>
      </c>
      <c r="B585" s="92">
        <v>7</v>
      </c>
      <c r="C585" s="92">
        <v>63</v>
      </c>
      <c r="D585" s="109"/>
      <c r="E585" s="109"/>
    </row>
    <row r="586" spans="1:5">
      <c r="A586" s="96" t="s">
        <v>429</v>
      </c>
      <c r="B586" s="92">
        <v>7</v>
      </c>
      <c r="C586" s="92">
        <v>63</v>
      </c>
      <c r="D586" s="109"/>
      <c r="E586" s="109"/>
    </row>
    <row r="587" spans="1:5">
      <c r="A587" s="95" t="s">
        <v>430</v>
      </c>
      <c r="B587" s="92">
        <v>25</v>
      </c>
      <c r="C587" s="92">
        <v>625</v>
      </c>
      <c r="D587" s="109"/>
      <c r="E587" s="109"/>
    </row>
    <row r="588" spans="1:5" ht="15" thickBot="1">
      <c r="A588" s="96" t="s">
        <v>431</v>
      </c>
      <c r="B588" s="92">
        <v>25</v>
      </c>
      <c r="C588" s="92">
        <v>625</v>
      </c>
      <c r="D588" s="108"/>
      <c r="E588" s="108"/>
    </row>
    <row r="589" spans="1:5" ht="15" thickBot="1">
      <c r="A589" s="99" t="s">
        <v>432</v>
      </c>
      <c r="B589" s="100">
        <v>4997</v>
      </c>
      <c r="C589" s="100">
        <v>154138</v>
      </c>
      <c r="D589" s="101">
        <v>0</v>
      </c>
      <c r="E589" s="102">
        <f>ROUND(D589,2)*C589</f>
        <v>0</v>
      </c>
    </row>
    <row r="590" spans="1:5" ht="15" thickBot="1">
      <c r="A590" s="44" t="s">
        <v>392</v>
      </c>
      <c r="B590" s="45">
        <v>4997</v>
      </c>
      <c r="C590" s="45">
        <v>154138</v>
      </c>
      <c r="D590" s="46"/>
      <c r="E590" s="47"/>
    </row>
    <row r="591" spans="1:5">
      <c r="A591" s="95" t="s">
        <v>374</v>
      </c>
      <c r="B591" s="92">
        <v>9</v>
      </c>
      <c r="C591" s="92">
        <v>117</v>
      </c>
      <c r="D591" s="107"/>
      <c r="E591" s="107"/>
    </row>
    <row r="592" spans="1:5">
      <c r="A592" s="96" t="s">
        <v>433</v>
      </c>
      <c r="B592" s="92">
        <v>9</v>
      </c>
      <c r="C592" s="92">
        <v>117</v>
      </c>
      <c r="D592" s="109"/>
      <c r="E592" s="109"/>
    </row>
    <row r="593" spans="1:5">
      <c r="A593" s="95" t="s">
        <v>434</v>
      </c>
      <c r="B593" s="92">
        <v>3028</v>
      </c>
      <c r="C593" s="92">
        <v>89038</v>
      </c>
      <c r="D593" s="109"/>
      <c r="E593" s="109"/>
    </row>
    <row r="594" spans="1:5">
      <c r="A594" s="96" t="s">
        <v>435</v>
      </c>
      <c r="B594" s="92">
        <v>1</v>
      </c>
      <c r="C594" s="92">
        <v>9</v>
      </c>
      <c r="D594" s="109"/>
      <c r="E594" s="109"/>
    </row>
    <row r="595" spans="1:5">
      <c r="A595" s="96" t="s">
        <v>436</v>
      </c>
      <c r="B595" s="92">
        <v>208</v>
      </c>
      <c r="C595" s="92">
        <v>1917</v>
      </c>
      <c r="D595" s="109"/>
      <c r="E595" s="109"/>
    </row>
    <row r="596" spans="1:5">
      <c r="A596" s="96" t="s">
        <v>437</v>
      </c>
      <c r="B596" s="92">
        <v>21</v>
      </c>
      <c r="C596" s="92">
        <v>189</v>
      </c>
      <c r="D596" s="109"/>
      <c r="E596" s="109"/>
    </row>
    <row r="597" spans="1:5">
      <c r="A597" s="96" t="s">
        <v>438</v>
      </c>
      <c r="B597" s="92">
        <v>437</v>
      </c>
      <c r="C597" s="92">
        <v>10696</v>
      </c>
      <c r="D597" s="109"/>
      <c r="E597" s="109"/>
    </row>
    <row r="598" spans="1:5">
      <c r="A598" s="96" t="s">
        <v>439</v>
      </c>
      <c r="B598" s="92">
        <v>1021</v>
      </c>
      <c r="C598" s="92">
        <v>36756</v>
      </c>
      <c r="D598" s="109"/>
      <c r="E598" s="109"/>
    </row>
    <row r="599" spans="1:5">
      <c r="A599" s="96" t="s">
        <v>440</v>
      </c>
      <c r="B599" s="92">
        <v>860</v>
      </c>
      <c r="C599" s="92">
        <v>30960</v>
      </c>
      <c r="D599" s="109"/>
      <c r="E599" s="109"/>
    </row>
    <row r="600" spans="1:5">
      <c r="A600" s="96" t="s">
        <v>441</v>
      </c>
      <c r="B600" s="92">
        <v>18</v>
      </c>
      <c r="C600" s="92">
        <v>648</v>
      </c>
      <c r="D600" s="109"/>
      <c r="E600" s="109"/>
    </row>
    <row r="601" spans="1:5">
      <c r="A601" s="96" t="s">
        <v>442</v>
      </c>
      <c r="B601" s="92">
        <v>1</v>
      </c>
      <c r="C601" s="92">
        <v>9</v>
      </c>
      <c r="D601" s="109"/>
      <c r="E601" s="109"/>
    </row>
    <row r="602" spans="1:5">
      <c r="A602" s="96" t="s">
        <v>443</v>
      </c>
      <c r="B602" s="92">
        <v>1</v>
      </c>
      <c r="C602" s="92">
        <v>9</v>
      </c>
      <c r="D602" s="109"/>
      <c r="E602" s="109"/>
    </row>
    <row r="603" spans="1:5">
      <c r="A603" s="96" t="s">
        <v>444</v>
      </c>
      <c r="B603" s="92">
        <v>1</v>
      </c>
      <c r="C603" s="92">
        <v>9</v>
      </c>
      <c r="D603" s="109"/>
      <c r="E603" s="109"/>
    </row>
    <row r="604" spans="1:5">
      <c r="A604" s="96" t="s">
        <v>746</v>
      </c>
      <c r="B604" s="92">
        <v>1</v>
      </c>
      <c r="C604" s="92">
        <v>36</v>
      </c>
      <c r="D604" s="109"/>
      <c r="E604" s="109"/>
    </row>
    <row r="605" spans="1:5">
      <c r="A605" s="96" t="s">
        <v>445</v>
      </c>
      <c r="B605" s="92">
        <v>298</v>
      </c>
      <c r="C605" s="92">
        <v>2709</v>
      </c>
      <c r="D605" s="109"/>
      <c r="E605" s="109"/>
    </row>
    <row r="606" spans="1:5">
      <c r="A606" s="96" t="s">
        <v>446</v>
      </c>
      <c r="B606" s="92">
        <v>1</v>
      </c>
      <c r="C606" s="92">
        <v>32</v>
      </c>
      <c r="D606" s="109"/>
      <c r="E606" s="109"/>
    </row>
    <row r="607" spans="1:5">
      <c r="A607" s="96" t="s">
        <v>447</v>
      </c>
      <c r="B607" s="92">
        <v>38</v>
      </c>
      <c r="C607" s="92">
        <v>850</v>
      </c>
      <c r="D607" s="109"/>
      <c r="E607" s="109"/>
    </row>
    <row r="608" spans="1:5">
      <c r="A608" s="96" t="s">
        <v>448</v>
      </c>
      <c r="B608" s="92">
        <v>1</v>
      </c>
      <c r="C608" s="92">
        <v>9</v>
      </c>
      <c r="D608" s="109"/>
      <c r="E608" s="109"/>
    </row>
    <row r="609" spans="1:5">
      <c r="A609" s="96" t="s">
        <v>747</v>
      </c>
      <c r="B609" s="92">
        <v>120</v>
      </c>
      <c r="C609" s="92">
        <v>4200</v>
      </c>
      <c r="D609" s="109"/>
      <c r="E609" s="109"/>
    </row>
    <row r="610" spans="1:5">
      <c r="A610" s="95" t="s">
        <v>178</v>
      </c>
      <c r="B610" s="92">
        <v>966</v>
      </c>
      <c r="C610" s="92">
        <v>29199</v>
      </c>
      <c r="D610" s="109"/>
      <c r="E610" s="109"/>
    </row>
    <row r="611" spans="1:5">
      <c r="A611" s="96" t="s">
        <v>449</v>
      </c>
      <c r="B611" s="92">
        <v>87</v>
      </c>
      <c r="C611" s="92">
        <v>705</v>
      </c>
      <c r="D611" s="109"/>
      <c r="E611" s="109"/>
    </row>
    <row r="612" spans="1:5">
      <c r="A612" s="96" t="s">
        <v>450</v>
      </c>
      <c r="B612" s="92">
        <v>8</v>
      </c>
      <c r="C612" s="92">
        <v>118</v>
      </c>
      <c r="D612" s="109"/>
      <c r="E612" s="109"/>
    </row>
    <row r="613" spans="1:5">
      <c r="A613" s="96" t="s">
        <v>451</v>
      </c>
      <c r="B613" s="92">
        <v>860</v>
      </c>
      <c r="C613" s="92">
        <v>28034</v>
      </c>
      <c r="D613" s="109"/>
      <c r="E613" s="109"/>
    </row>
    <row r="614" spans="1:5">
      <c r="A614" s="96" t="s">
        <v>452</v>
      </c>
      <c r="B614" s="92">
        <v>5</v>
      </c>
      <c r="C614" s="92">
        <v>180</v>
      </c>
      <c r="D614" s="109"/>
      <c r="E614" s="109"/>
    </row>
    <row r="615" spans="1:5">
      <c r="A615" s="96" t="s">
        <v>453</v>
      </c>
      <c r="B615" s="92">
        <v>4</v>
      </c>
      <c r="C615" s="92">
        <v>144</v>
      </c>
      <c r="D615" s="109"/>
      <c r="E615" s="109"/>
    </row>
    <row r="616" spans="1:5">
      <c r="A616" s="96" t="s">
        <v>454</v>
      </c>
      <c r="B616" s="92">
        <v>1</v>
      </c>
      <c r="C616" s="92">
        <v>9</v>
      </c>
      <c r="D616" s="109"/>
      <c r="E616" s="109"/>
    </row>
    <row r="617" spans="1:5">
      <c r="A617" s="96" t="s">
        <v>455</v>
      </c>
      <c r="B617" s="92">
        <v>1</v>
      </c>
      <c r="C617" s="92">
        <v>9</v>
      </c>
      <c r="D617" s="109"/>
      <c r="E617" s="109"/>
    </row>
    <row r="618" spans="1:5">
      <c r="A618" s="95" t="s">
        <v>456</v>
      </c>
      <c r="B618" s="92">
        <v>994</v>
      </c>
      <c r="C618" s="92">
        <v>35784</v>
      </c>
      <c r="D618" s="109"/>
      <c r="E618" s="109"/>
    </row>
    <row r="619" spans="1:5" ht="15" thickBot="1">
      <c r="A619" s="96" t="s">
        <v>457</v>
      </c>
      <c r="B619" s="92">
        <v>994</v>
      </c>
      <c r="C619" s="92">
        <v>35784</v>
      </c>
      <c r="D619" s="108"/>
      <c r="E619" s="108"/>
    </row>
    <row r="620" spans="1:5" ht="15" thickBot="1">
      <c r="A620" s="99" t="s">
        <v>459</v>
      </c>
      <c r="B620" s="100">
        <v>504</v>
      </c>
      <c r="C620" s="100">
        <v>15015</v>
      </c>
      <c r="D620" s="101">
        <v>0</v>
      </c>
      <c r="E620" s="102">
        <f>ROUND(D620,2)*C620</f>
        <v>0</v>
      </c>
    </row>
    <row r="621" spans="1:5" ht="15" thickBot="1">
      <c r="A621" s="44" t="s">
        <v>458</v>
      </c>
      <c r="B621" s="45">
        <v>504</v>
      </c>
      <c r="C621" s="45">
        <v>15015</v>
      </c>
      <c r="D621" s="46"/>
      <c r="E621" s="47"/>
    </row>
    <row r="622" spans="1:5">
      <c r="A622" s="95" t="s">
        <v>130</v>
      </c>
      <c r="B622" s="92">
        <v>5</v>
      </c>
      <c r="C622" s="92">
        <v>45</v>
      </c>
      <c r="D622" s="107"/>
      <c r="E622" s="107"/>
    </row>
    <row r="623" spans="1:5">
      <c r="A623" s="96" t="s">
        <v>460</v>
      </c>
      <c r="B623" s="92">
        <v>2</v>
      </c>
      <c r="C623" s="92">
        <v>18</v>
      </c>
      <c r="D623" s="109"/>
      <c r="E623" s="109"/>
    </row>
    <row r="624" spans="1:5">
      <c r="A624" s="96" t="s">
        <v>461</v>
      </c>
      <c r="B624" s="92">
        <v>3</v>
      </c>
      <c r="C624" s="92">
        <v>27</v>
      </c>
      <c r="D624" s="109"/>
      <c r="E624" s="109"/>
    </row>
    <row r="625" spans="1:5">
      <c r="A625" s="95" t="s">
        <v>462</v>
      </c>
      <c r="B625" s="92">
        <v>499</v>
      </c>
      <c r="C625" s="92">
        <v>14970</v>
      </c>
      <c r="D625" s="109"/>
      <c r="E625" s="109"/>
    </row>
    <row r="626" spans="1:5" ht="15" thickBot="1">
      <c r="A626" s="96" t="s">
        <v>463</v>
      </c>
      <c r="B626" s="92">
        <v>499</v>
      </c>
      <c r="C626" s="92">
        <v>14970</v>
      </c>
      <c r="D626" s="108"/>
      <c r="E626" s="108"/>
    </row>
    <row r="627" spans="1:5" ht="15" thickBot="1">
      <c r="A627" s="99" t="s">
        <v>464</v>
      </c>
      <c r="B627" s="100">
        <v>3256</v>
      </c>
      <c r="C627" s="100">
        <v>89781</v>
      </c>
      <c r="D627" s="101">
        <v>0</v>
      </c>
      <c r="E627" s="102">
        <f>ROUND(D627,2)*C627</f>
        <v>0</v>
      </c>
    </row>
    <row r="628" spans="1:5" ht="15" thickBot="1">
      <c r="A628" s="44" t="s">
        <v>458</v>
      </c>
      <c r="B628" s="45">
        <v>3221</v>
      </c>
      <c r="C628" s="45">
        <v>89095</v>
      </c>
      <c r="D628" s="46"/>
      <c r="E628" s="47"/>
    </row>
    <row r="629" spans="1:5">
      <c r="A629" s="95" t="s">
        <v>465</v>
      </c>
      <c r="B629" s="92">
        <v>442</v>
      </c>
      <c r="C629" s="92">
        <v>6336</v>
      </c>
      <c r="D629" s="107"/>
      <c r="E629" s="107"/>
    </row>
    <row r="630" spans="1:5">
      <c r="A630" s="96" t="s">
        <v>748</v>
      </c>
      <c r="B630" s="92">
        <v>3</v>
      </c>
      <c r="C630" s="92">
        <v>72</v>
      </c>
      <c r="D630" s="109"/>
      <c r="E630" s="109"/>
    </row>
    <row r="631" spans="1:5">
      <c r="A631" s="96" t="s">
        <v>466</v>
      </c>
      <c r="B631" s="92">
        <v>2</v>
      </c>
      <c r="C631" s="92">
        <v>18</v>
      </c>
      <c r="D631" s="109"/>
      <c r="E631" s="109"/>
    </row>
    <row r="632" spans="1:5">
      <c r="A632" s="96" t="s">
        <v>749</v>
      </c>
      <c r="B632" s="92">
        <v>399</v>
      </c>
      <c r="C632" s="92">
        <v>5985</v>
      </c>
      <c r="D632" s="109"/>
      <c r="E632" s="109"/>
    </row>
    <row r="633" spans="1:5">
      <c r="A633" s="96" t="s">
        <v>467</v>
      </c>
      <c r="B633" s="92">
        <v>10</v>
      </c>
      <c r="C633" s="92">
        <v>90</v>
      </c>
      <c r="D633" s="109"/>
      <c r="E633" s="109"/>
    </row>
    <row r="634" spans="1:5">
      <c r="A634" s="96" t="s">
        <v>468</v>
      </c>
      <c r="B634" s="92">
        <v>1</v>
      </c>
      <c r="C634" s="92">
        <v>9</v>
      </c>
      <c r="D634" s="109"/>
      <c r="E634" s="109"/>
    </row>
    <row r="635" spans="1:5">
      <c r="A635" s="96" t="s">
        <v>469</v>
      </c>
      <c r="B635" s="92">
        <v>27</v>
      </c>
      <c r="C635" s="92">
        <v>162</v>
      </c>
      <c r="D635" s="109"/>
      <c r="E635" s="109"/>
    </row>
    <row r="636" spans="1:5">
      <c r="A636" s="95" t="s">
        <v>130</v>
      </c>
      <c r="B636" s="92">
        <v>46</v>
      </c>
      <c r="C636" s="92">
        <v>414</v>
      </c>
      <c r="D636" s="109"/>
      <c r="E636" s="109"/>
    </row>
    <row r="637" spans="1:5">
      <c r="A637" s="96">
        <v>2175</v>
      </c>
      <c r="B637" s="92">
        <v>1</v>
      </c>
      <c r="C637" s="92">
        <v>9</v>
      </c>
      <c r="D637" s="109"/>
      <c r="E637" s="109"/>
    </row>
    <row r="638" spans="1:5">
      <c r="A638" s="96">
        <v>2176</v>
      </c>
      <c r="B638" s="92">
        <v>1</v>
      </c>
      <c r="C638" s="92">
        <v>9</v>
      </c>
      <c r="D638" s="109"/>
      <c r="E638" s="109"/>
    </row>
    <row r="639" spans="1:5">
      <c r="A639" s="96" t="s">
        <v>470</v>
      </c>
      <c r="B639" s="92">
        <v>44</v>
      </c>
      <c r="C639" s="92">
        <v>396</v>
      </c>
      <c r="D639" s="109"/>
      <c r="E639" s="109"/>
    </row>
    <row r="640" spans="1:5">
      <c r="A640" s="95" t="s">
        <v>462</v>
      </c>
      <c r="B640" s="92">
        <v>546</v>
      </c>
      <c r="C640" s="92">
        <v>10971</v>
      </c>
      <c r="D640" s="109"/>
      <c r="E640" s="109"/>
    </row>
    <row r="641" spans="1:5">
      <c r="A641" s="96" t="s">
        <v>750</v>
      </c>
      <c r="B641" s="92">
        <v>63</v>
      </c>
      <c r="C641" s="92">
        <v>630</v>
      </c>
      <c r="D641" s="109"/>
      <c r="E641" s="109"/>
    </row>
    <row r="642" spans="1:5">
      <c r="A642" s="96" t="s">
        <v>471</v>
      </c>
      <c r="B642" s="92">
        <v>10</v>
      </c>
      <c r="C642" s="92">
        <v>117</v>
      </c>
      <c r="D642" s="109"/>
      <c r="E642" s="109"/>
    </row>
    <row r="643" spans="1:5">
      <c r="A643" s="96" t="s">
        <v>472</v>
      </c>
      <c r="B643" s="92">
        <v>425</v>
      </c>
      <c r="C643" s="92">
        <v>8928</v>
      </c>
      <c r="D643" s="109"/>
      <c r="E643" s="109"/>
    </row>
    <row r="644" spans="1:5">
      <c r="A644" s="96" t="s">
        <v>473</v>
      </c>
      <c r="B644" s="92">
        <v>48</v>
      </c>
      <c r="C644" s="92">
        <v>1296</v>
      </c>
      <c r="D644" s="109"/>
      <c r="E644" s="109"/>
    </row>
    <row r="645" spans="1:5">
      <c r="A645" s="95" t="s">
        <v>208</v>
      </c>
      <c r="B645" s="92">
        <v>2187</v>
      </c>
      <c r="C645" s="92">
        <v>71374</v>
      </c>
      <c r="D645" s="109"/>
      <c r="E645" s="109"/>
    </row>
    <row r="646" spans="1:5">
      <c r="A646" s="96" t="s">
        <v>474</v>
      </c>
      <c r="B646" s="92">
        <v>52</v>
      </c>
      <c r="C646" s="92">
        <v>1548</v>
      </c>
      <c r="D646" s="109"/>
      <c r="E646" s="109"/>
    </row>
    <row r="647" spans="1:5">
      <c r="A647" s="96" t="s">
        <v>475</v>
      </c>
      <c r="B647" s="92">
        <v>119</v>
      </c>
      <c r="C647" s="92">
        <v>3927</v>
      </c>
      <c r="D647" s="109"/>
      <c r="E647" s="109"/>
    </row>
    <row r="648" spans="1:5">
      <c r="A648" s="96" t="s">
        <v>476</v>
      </c>
      <c r="B648" s="92">
        <v>7</v>
      </c>
      <c r="C648" s="92">
        <v>252</v>
      </c>
      <c r="D648" s="109"/>
      <c r="E648" s="109"/>
    </row>
    <row r="649" spans="1:5">
      <c r="A649" s="96" t="s">
        <v>477</v>
      </c>
      <c r="B649" s="92">
        <v>6</v>
      </c>
      <c r="C649" s="92">
        <v>156</v>
      </c>
      <c r="D649" s="109"/>
      <c r="E649" s="109"/>
    </row>
    <row r="650" spans="1:5">
      <c r="A650" s="96" t="s">
        <v>478</v>
      </c>
      <c r="B650" s="92">
        <v>89</v>
      </c>
      <c r="C650" s="92">
        <v>714</v>
      </c>
      <c r="D650" s="109"/>
      <c r="E650" s="109"/>
    </row>
    <row r="651" spans="1:5">
      <c r="A651" s="96" t="s">
        <v>479</v>
      </c>
      <c r="B651" s="92">
        <v>809</v>
      </c>
      <c r="C651" s="92">
        <v>28315</v>
      </c>
      <c r="D651" s="109"/>
      <c r="E651" s="109"/>
    </row>
    <row r="652" spans="1:5">
      <c r="A652" s="96" t="s">
        <v>480</v>
      </c>
      <c r="B652" s="92">
        <v>1105</v>
      </c>
      <c r="C652" s="92">
        <v>36462</v>
      </c>
      <c r="D652" s="109"/>
      <c r="E652" s="109"/>
    </row>
    <row r="653" spans="1:5">
      <c r="A653" s="94" t="s">
        <v>765</v>
      </c>
      <c r="B653" s="92">
        <v>1</v>
      </c>
      <c r="C653" s="92">
        <v>36</v>
      </c>
      <c r="D653" s="109"/>
      <c r="E653" s="109"/>
    </row>
    <row r="654" spans="1:5">
      <c r="A654" s="95" t="s">
        <v>766</v>
      </c>
      <c r="B654" s="92">
        <v>1</v>
      </c>
      <c r="C654" s="92">
        <v>36</v>
      </c>
      <c r="D654" s="109"/>
      <c r="E654" s="109"/>
    </row>
    <row r="655" spans="1:5">
      <c r="A655" s="96" t="s">
        <v>767</v>
      </c>
      <c r="B655" s="92">
        <v>1</v>
      </c>
      <c r="C655" s="92">
        <v>36</v>
      </c>
      <c r="D655" s="109"/>
      <c r="E655" s="109"/>
    </row>
    <row r="656" spans="1:5">
      <c r="A656" s="94" t="s">
        <v>768</v>
      </c>
      <c r="B656" s="92">
        <v>34</v>
      </c>
      <c r="C656" s="92">
        <v>650</v>
      </c>
      <c r="D656" s="109"/>
      <c r="E656" s="109"/>
    </row>
    <row r="657" spans="1:5">
      <c r="A657" s="95" t="s">
        <v>465</v>
      </c>
      <c r="B657" s="92">
        <v>32</v>
      </c>
      <c r="C657" s="92">
        <v>608</v>
      </c>
      <c r="D657" s="109"/>
      <c r="E657" s="109"/>
    </row>
    <row r="658" spans="1:5">
      <c r="A658" s="96" t="s">
        <v>769</v>
      </c>
      <c r="B658" s="92">
        <v>32</v>
      </c>
      <c r="C658" s="92">
        <v>608</v>
      </c>
      <c r="D658" s="109"/>
      <c r="E658" s="109"/>
    </row>
    <row r="659" spans="1:5">
      <c r="A659" s="95" t="s">
        <v>770</v>
      </c>
      <c r="B659" s="92">
        <v>2</v>
      </c>
      <c r="C659" s="92">
        <v>42</v>
      </c>
      <c r="D659" s="109"/>
      <c r="E659" s="109"/>
    </row>
    <row r="660" spans="1:5" ht="15" thickBot="1">
      <c r="A660" s="96" t="s">
        <v>771</v>
      </c>
      <c r="B660" s="92">
        <v>2</v>
      </c>
      <c r="C660" s="92">
        <v>42</v>
      </c>
      <c r="D660" s="108"/>
      <c r="E660" s="108"/>
    </row>
    <row r="661" spans="1:5" ht="15" thickBot="1">
      <c r="A661" s="99" t="s">
        <v>482</v>
      </c>
      <c r="B661" s="100">
        <v>7</v>
      </c>
      <c r="C661" s="100">
        <v>90</v>
      </c>
      <c r="D661" s="101">
        <v>0</v>
      </c>
      <c r="E661" s="102">
        <f>ROUND(D661,2)*C661</f>
        <v>0</v>
      </c>
    </row>
    <row r="662" spans="1:5" ht="15" thickBot="1">
      <c r="A662" s="44" t="s">
        <v>481</v>
      </c>
      <c r="B662" s="45">
        <v>7</v>
      </c>
      <c r="C662" s="45">
        <v>90</v>
      </c>
      <c r="D662" s="46"/>
      <c r="E662" s="47"/>
    </row>
    <row r="663" spans="1:5">
      <c r="A663" s="95" t="s">
        <v>483</v>
      </c>
      <c r="B663" s="92">
        <v>7</v>
      </c>
      <c r="C663" s="92">
        <v>90</v>
      </c>
      <c r="D663" s="107"/>
      <c r="E663" s="107"/>
    </row>
    <row r="664" spans="1:5">
      <c r="A664" s="96" t="s">
        <v>484</v>
      </c>
      <c r="B664" s="92">
        <v>5</v>
      </c>
      <c r="C664" s="92">
        <v>45</v>
      </c>
      <c r="D664" s="109"/>
      <c r="E664" s="109"/>
    </row>
    <row r="665" spans="1:5">
      <c r="A665" s="96" t="s">
        <v>751</v>
      </c>
      <c r="B665" s="92">
        <v>1</v>
      </c>
      <c r="C665" s="92">
        <v>36</v>
      </c>
      <c r="D665" s="109"/>
      <c r="E665" s="109"/>
    </row>
    <row r="666" spans="1:5" ht="15" thickBot="1">
      <c r="A666" s="96" t="s">
        <v>485</v>
      </c>
      <c r="B666" s="92">
        <v>1</v>
      </c>
      <c r="C666" s="92">
        <v>9</v>
      </c>
      <c r="D666" s="108"/>
      <c r="E666" s="108"/>
    </row>
    <row r="667" spans="1:5" ht="15" thickBot="1">
      <c r="A667" s="99" t="s">
        <v>486</v>
      </c>
      <c r="B667" s="100">
        <v>3</v>
      </c>
      <c r="C667" s="100">
        <v>38</v>
      </c>
      <c r="D667" s="101">
        <v>0</v>
      </c>
      <c r="E667" s="102">
        <f>ROUND(D667,2)*C667</f>
        <v>0</v>
      </c>
    </row>
    <row r="668" spans="1:5" ht="15" thickBot="1">
      <c r="A668" s="44" t="s">
        <v>481</v>
      </c>
      <c r="B668" s="45">
        <v>3</v>
      </c>
      <c r="C668" s="45">
        <v>38</v>
      </c>
      <c r="D668" s="46"/>
      <c r="E668" s="47"/>
    </row>
    <row r="669" spans="1:5">
      <c r="A669" s="95" t="s">
        <v>374</v>
      </c>
      <c r="B669" s="92">
        <v>3</v>
      </c>
      <c r="C669" s="92">
        <v>38</v>
      </c>
      <c r="D669" s="107"/>
      <c r="E669" s="107"/>
    </row>
    <row r="670" spans="1:5">
      <c r="A670" s="96" t="s">
        <v>487</v>
      </c>
      <c r="B670" s="92">
        <v>1</v>
      </c>
      <c r="C670" s="92">
        <v>20</v>
      </c>
      <c r="D670" s="109"/>
      <c r="E670" s="109"/>
    </row>
    <row r="671" spans="1:5" ht="15" thickBot="1">
      <c r="A671" s="96" t="s">
        <v>488</v>
      </c>
      <c r="B671" s="92">
        <v>2</v>
      </c>
      <c r="C671" s="92">
        <v>18</v>
      </c>
      <c r="D671" s="108"/>
      <c r="E671" s="108"/>
    </row>
    <row r="672" spans="1:5" ht="15" thickBot="1">
      <c r="A672" s="99" t="s">
        <v>489</v>
      </c>
      <c r="B672" s="100">
        <v>922</v>
      </c>
      <c r="C672" s="100">
        <v>25161</v>
      </c>
      <c r="D672" s="101">
        <v>0</v>
      </c>
      <c r="E672" s="102">
        <f>ROUND(D672,2)*C672</f>
        <v>0</v>
      </c>
    </row>
    <row r="673" spans="1:5" ht="15" thickBot="1">
      <c r="A673" s="44" t="s">
        <v>481</v>
      </c>
      <c r="B673" s="45">
        <v>922</v>
      </c>
      <c r="C673" s="45">
        <v>25161</v>
      </c>
      <c r="D673" s="46"/>
      <c r="E673" s="47"/>
    </row>
    <row r="674" spans="1:5">
      <c r="A674" s="95" t="s">
        <v>483</v>
      </c>
      <c r="B674" s="92">
        <v>63</v>
      </c>
      <c r="C674" s="92">
        <v>592</v>
      </c>
      <c r="D674" s="107"/>
      <c r="E674" s="107"/>
    </row>
    <row r="675" spans="1:5">
      <c r="A675" s="96" t="s">
        <v>490</v>
      </c>
      <c r="B675" s="92">
        <v>34</v>
      </c>
      <c r="C675" s="92">
        <v>306</v>
      </c>
      <c r="D675" s="109"/>
      <c r="E675" s="109"/>
    </row>
    <row r="676" spans="1:5">
      <c r="A676" s="96" t="s">
        <v>491</v>
      </c>
      <c r="B676" s="92">
        <v>28</v>
      </c>
      <c r="C676" s="92">
        <v>277</v>
      </c>
      <c r="D676" s="109"/>
      <c r="E676" s="109"/>
    </row>
    <row r="677" spans="1:5">
      <c r="A677" s="96" t="s">
        <v>492</v>
      </c>
      <c r="B677" s="92">
        <v>1</v>
      </c>
      <c r="C677" s="92">
        <v>9</v>
      </c>
      <c r="D677" s="109"/>
      <c r="E677" s="109"/>
    </row>
    <row r="678" spans="1:5">
      <c r="A678" s="95" t="s">
        <v>493</v>
      </c>
      <c r="B678" s="92">
        <v>857</v>
      </c>
      <c r="C678" s="92">
        <v>24539</v>
      </c>
      <c r="D678" s="109"/>
      <c r="E678" s="109"/>
    </row>
    <row r="679" spans="1:5">
      <c r="A679" s="96" t="s">
        <v>494</v>
      </c>
      <c r="B679" s="92">
        <v>243</v>
      </c>
      <c r="C679" s="92">
        <v>6101</v>
      </c>
      <c r="D679" s="109"/>
      <c r="E679" s="109"/>
    </row>
    <row r="680" spans="1:5">
      <c r="A680" s="96" t="s">
        <v>495</v>
      </c>
      <c r="B680" s="92">
        <v>201</v>
      </c>
      <c r="C680" s="92">
        <v>7236</v>
      </c>
      <c r="D680" s="109"/>
      <c r="E680" s="109"/>
    </row>
    <row r="681" spans="1:5">
      <c r="A681" s="96" t="s">
        <v>496</v>
      </c>
      <c r="B681" s="92">
        <v>40</v>
      </c>
      <c r="C681" s="92">
        <v>1440</v>
      </c>
      <c r="D681" s="109"/>
      <c r="E681" s="109"/>
    </row>
    <row r="682" spans="1:5">
      <c r="A682" s="96" t="s">
        <v>497</v>
      </c>
      <c r="B682" s="92">
        <v>352</v>
      </c>
      <c r="C682" s="92">
        <v>9576</v>
      </c>
      <c r="D682" s="109"/>
      <c r="E682" s="109"/>
    </row>
    <row r="683" spans="1:5">
      <c r="A683" s="96" t="s">
        <v>752</v>
      </c>
      <c r="B683" s="92">
        <v>5</v>
      </c>
      <c r="C683" s="92">
        <v>45</v>
      </c>
      <c r="D683" s="109"/>
      <c r="E683" s="109"/>
    </row>
    <row r="684" spans="1:5">
      <c r="A684" s="96" t="s">
        <v>498</v>
      </c>
      <c r="B684" s="92">
        <v>15</v>
      </c>
      <c r="C684" s="92">
        <v>135</v>
      </c>
      <c r="D684" s="109"/>
      <c r="E684" s="109"/>
    </row>
    <row r="685" spans="1:5">
      <c r="A685" s="96" t="s">
        <v>499</v>
      </c>
      <c r="B685" s="92">
        <v>1</v>
      </c>
      <c r="C685" s="92">
        <v>6</v>
      </c>
      <c r="D685" s="109"/>
      <c r="E685" s="109"/>
    </row>
    <row r="686" spans="1:5">
      <c r="A686" s="95" t="s">
        <v>500</v>
      </c>
      <c r="B686" s="92">
        <v>2</v>
      </c>
      <c r="C686" s="92">
        <v>30</v>
      </c>
      <c r="D686" s="109"/>
      <c r="E686" s="109"/>
    </row>
    <row r="687" spans="1:5">
      <c r="A687" s="96" t="s">
        <v>501</v>
      </c>
      <c r="B687" s="92">
        <v>2</v>
      </c>
      <c r="C687" s="92">
        <v>30</v>
      </c>
      <c r="D687" s="109"/>
      <c r="E687" s="109"/>
    </row>
    <row r="688" spans="1:5" ht="15" thickBot="1">
      <c r="A688" s="96" t="s">
        <v>753</v>
      </c>
      <c r="B688" s="92">
        <v>0</v>
      </c>
      <c r="C688" s="92">
        <v>0</v>
      </c>
      <c r="D688" s="108"/>
      <c r="E688" s="108"/>
    </row>
    <row r="689" spans="1:5" ht="15" thickBot="1">
      <c r="A689" s="99" t="s">
        <v>502</v>
      </c>
      <c r="B689" s="100">
        <v>5776</v>
      </c>
      <c r="C689" s="100">
        <v>96700</v>
      </c>
      <c r="D689" s="101">
        <v>0</v>
      </c>
      <c r="E689" s="102">
        <f>ROUND(D689,2)*C689</f>
        <v>0</v>
      </c>
    </row>
    <row r="690" spans="1:5" ht="15" thickBot="1">
      <c r="A690" s="44" t="s">
        <v>481</v>
      </c>
      <c r="B690" s="45">
        <v>5776</v>
      </c>
      <c r="C690" s="45">
        <v>96700</v>
      </c>
      <c r="D690" s="46"/>
      <c r="E690" s="47"/>
    </row>
    <row r="691" spans="1:5">
      <c r="A691" s="95" t="s">
        <v>374</v>
      </c>
      <c r="B691" s="92">
        <v>646</v>
      </c>
      <c r="C691" s="92">
        <v>6039</v>
      </c>
      <c r="D691" s="107"/>
      <c r="E691" s="107"/>
    </row>
    <row r="692" spans="1:5">
      <c r="A692" s="96" t="s">
        <v>503</v>
      </c>
      <c r="B692" s="92">
        <v>642</v>
      </c>
      <c r="C692" s="92">
        <v>5895</v>
      </c>
      <c r="D692" s="109"/>
      <c r="E692" s="109"/>
    </row>
    <row r="693" spans="1:5">
      <c r="A693" s="96" t="s">
        <v>754</v>
      </c>
      <c r="B693" s="92">
        <v>2</v>
      </c>
      <c r="C693" s="92">
        <v>72</v>
      </c>
      <c r="D693" s="109"/>
      <c r="E693" s="109"/>
    </row>
    <row r="694" spans="1:5">
      <c r="A694" s="96" t="s">
        <v>755</v>
      </c>
      <c r="B694" s="92">
        <v>2</v>
      </c>
      <c r="C694" s="92">
        <v>72</v>
      </c>
      <c r="D694" s="109"/>
      <c r="E694" s="109"/>
    </row>
    <row r="695" spans="1:5">
      <c r="A695" s="95" t="s">
        <v>434</v>
      </c>
      <c r="B695" s="92">
        <v>391</v>
      </c>
      <c r="C695" s="92">
        <v>11374</v>
      </c>
      <c r="D695" s="109"/>
      <c r="E695" s="109"/>
    </row>
    <row r="696" spans="1:5">
      <c r="A696" s="96" t="s">
        <v>504</v>
      </c>
      <c r="B696" s="92">
        <v>373</v>
      </c>
      <c r="C696" s="92">
        <v>10771</v>
      </c>
      <c r="D696" s="109"/>
      <c r="E696" s="109"/>
    </row>
    <row r="697" spans="1:5">
      <c r="A697" s="96" t="s">
        <v>505</v>
      </c>
      <c r="B697" s="92">
        <v>15</v>
      </c>
      <c r="C697" s="92">
        <v>495</v>
      </c>
      <c r="D697" s="109"/>
      <c r="E697" s="109"/>
    </row>
    <row r="698" spans="1:5">
      <c r="A698" s="96" t="s">
        <v>506</v>
      </c>
      <c r="B698" s="92">
        <v>2</v>
      </c>
      <c r="C698" s="92">
        <v>72</v>
      </c>
      <c r="D698" s="109"/>
      <c r="E698" s="109"/>
    </row>
    <row r="699" spans="1:5">
      <c r="A699" s="96" t="s">
        <v>756</v>
      </c>
      <c r="B699" s="92">
        <v>1</v>
      </c>
      <c r="C699" s="92">
        <v>36</v>
      </c>
      <c r="D699" s="109"/>
      <c r="E699" s="109"/>
    </row>
    <row r="700" spans="1:5">
      <c r="A700" s="95" t="s">
        <v>130</v>
      </c>
      <c r="B700" s="92">
        <v>3517</v>
      </c>
      <c r="C700" s="92">
        <v>58363</v>
      </c>
      <c r="D700" s="109"/>
      <c r="E700" s="109"/>
    </row>
    <row r="701" spans="1:5">
      <c r="A701" s="96" t="s">
        <v>507</v>
      </c>
      <c r="B701" s="92">
        <v>3</v>
      </c>
      <c r="C701" s="92">
        <v>27</v>
      </c>
      <c r="D701" s="109"/>
      <c r="E701" s="109"/>
    </row>
    <row r="702" spans="1:5">
      <c r="A702" s="96" t="s">
        <v>508</v>
      </c>
      <c r="B702" s="92">
        <v>1964</v>
      </c>
      <c r="C702" s="92">
        <v>14928</v>
      </c>
      <c r="D702" s="109"/>
      <c r="E702" s="109"/>
    </row>
    <row r="703" spans="1:5">
      <c r="A703" s="96" t="s">
        <v>509</v>
      </c>
      <c r="B703" s="92">
        <v>2</v>
      </c>
      <c r="C703" s="92">
        <v>18</v>
      </c>
      <c r="D703" s="109"/>
      <c r="E703" s="109"/>
    </row>
    <row r="704" spans="1:5">
      <c r="A704" s="96" t="s">
        <v>757</v>
      </c>
      <c r="B704" s="92">
        <v>4</v>
      </c>
      <c r="C704" s="92">
        <v>144</v>
      </c>
      <c r="D704" s="109"/>
      <c r="E704" s="109"/>
    </row>
    <row r="705" spans="1:5">
      <c r="A705" s="96" t="s">
        <v>510</v>
      </c>
      <c r="B705" s="92">
        <v>1544</v>
      </c>
      <c r="C705" s="92">
        <v>43246</v>
      </c>
      <c r="D705" s="109"/>
      <c r="E705" s="109"/>
    </row>
    <row r="706" spans="1:5">
      <c r="A706" s="95" t="s">
        <v>511</v>
      </c>
      <c r="B706" s="92">
        <v>86</v>
      </c>
      <c r="C706" s="92">
        <v>1904</v>
      </c>
      <c r="D706" s="109"/>
      <c r="E706" s="109"/>
    </row>
    <row r="707" spans="1:5">
      <c r="A707" s="96" t="s">
        <v>512</v>
      </c>
      <c r="B707" s="92">
        <v>44</v>
      </c>
      <c r="C707" s="92">
        <v>1144</v>
      </c>
      <c r="D707" s="109"/>
      <c r="E707" s="109"/>
    </row>
    <row r="708" spans="1:5">
      <c r="A708" s="96" t="s">
        <v>758</v>
      </c>
      <c r="B708" s="92">
        <v>25</v>
      </c>
      <c r="C708" s="92">
        <v>225</v>
      </c>
      <c r="D708" s="109"/>
      <c r="E708" s="109"/>
    </row>
    <row r="709" spans="1:5">
      <c r="A709" s="96" t="s">
        <v>513</v>
      </c>
      <c r="B709" s="92">
        <v>17</v>
      </c>
      <c r="C709" s="92">
        <v>535</v>
      </c>
      <c r="D709" s="109"/>
      <c r="E709" s="109"/>
    </row>
    <row r="710" spans="1:5">
      <c r="A710" s="95" t="s">
        <v>462</v>
      </c>
      <c r="B710" s="92">
        <v>1077</v>
      </c>
      <c r="C710" s="92">
        <v>18167</v>
      </c>
      <c r="D710" s="109"/>
      <c r="E710" s="109"/>
    </row>
    <row r="711" spans="1:5">
      <c r="A711" s="96" t="s">
        <v>759</v>
      </c>
      <c r="B711" s="92">
        <v>128</v>
      </c>
      <c r="C711" s="92">
        <v>1077</v>
      </c>
      <c r="D711" s="109"/>
      <c r="E711" s="109"/>
    </row>
    <row r="712" spans="1:5">
      <c r="A712" s="96" t="s">
        <v>760</v>
      </c>
      <c r="B712" s="92">
        <v>128</v>
      </c>
      <c r="C712" s="92">
        <v>1077</v>
      </c>
      <c r="D712" s="109"/>
      <c r="E712" s="109"/>
    </row>
    <row r="713" spans="1:5">
      <c r="A713" s="96" t="s">
        <v>514</v>
      </c>
      <c r="B713" s="92">
        <v>32</v>
      </c>
      <c r="C713" s="92">
        <v>315</v>
      </c>
      <c r="D713" s="109"/>
      <c r="E713" s="109"/>
    </row>
    <row r="714" spans="1:5">
      <c r="A714" s="96" t="s">
        <v>515</v>
      </c>
      <c r="B714" s="92">
        <v>22</v>
      </c>
      <c r="C714" s="92">
        <v>225</v>
      </c>
      <c r="D714" s="109"/>
      <c r="E714" s="109"/>
    </row>
    <row r="715" spans="1:5">
      <c r="A715" s="96" t="s">
        <v>516</v>
      </c>
      <c r="B715" s="92">
        <v>344</v>
      </c>
      <c r="C715" s="92">
        <v>10895</v>
      </c>
      <c r="D715" s="109"/>
      <c r="E715" s="109"/>
    </row>
    <row r="716" spans="1:5">
      <c r="A716" s="96" t="s">
        <v>761</v>
      </c>
      <c r="B716" s="92">
        <v>152</v>
      </c>
      <c r="C716" s="92">
        <v>1395</v>
      </c>
      <c r="D716" s="109"/>
      <c r="E716" s="109"/>
    </row>
    <row r="717" spans="1:5">
      <c r="A717" s="96" t="s">
        <v>517</v>
      </c>
      <c r="B717" s="92">
        <v>1</v>
      </c>
      <c r="C717" s="92">
        <v>9</v>
      </c>
      <c r="D717" s="109"/>
      <c r="E717" s="109"/>
    </row>
    <row r="718" spans="1:5">
      <c r="A718" s="96" t="s">
        <v>518</v>
      </c>
      <c r="B718" s="92">
        <v>32</v>
      </c>
      <c r="C718" s="92">
        <v>864</v>
      </c>
      <c r="D718" s="109"/>
      <c r="E718" s="109"/>
    </row>
    <row r="719" spans="1:5">
      <c r="A719" s="96" t="s">
        <v>762</v>
      </c>
      <c r="B719" s="92">
        <v>100</v>
      </c>
      <c r="C719" s="92">
        <v>1000</v>
      </c>
      <c r="D719" s="109"/>
      <c r="E719" s="109"/>
    </row>
    <row r="720" spans="1:5">
      <c r="A720" s="96" t="s">
        <v>519</v>
      </c>
      <c r="B720" s="92">
        <v>12</v>
      </c>
      <c r="C720" s="92">
        <v>107</v>
      </c>
      <c r="D720" s="109"/>
      <c r="E720" s="109"/>
    </row>
    <row r="721" spans="1:5">
      <c r="A721" s="96" t="s">
        <v>520</v>
      </c>
      <c r="B721" s="92">
        <v>126</v>
      </c>
      <c r="C721" s="92">
        <v>1203</v>
      </c>
      <c r="D721" s="109"/>
      <c r="E721" s="109"/>
    </row>
    <row r="722" spans="1:5">
      <c r="A722" s="95" t="s">
        <v>521</v>
      </c>
      <c r="B722" s="92">
        <v>4</v>
      </c>
      <c r="C722" s="92">
        <v>123</v>
      </c>
      <c r="D722" s="109"/>
      <c r="E722" s="109"/>
    </row>
    <row r="723" spans="1:5">
      <c r="A723" s="96" t="s">
        <v>522</v>
      </c>
      <c r="B723" s="92">
        <v>3</v>
      </c>
      <c r="C723" s="92">
        <v>87</v>
      </c>
      <c r="D723" s="109"/>
      <c r="E723" s="109"/>
    </row>
    <row r="724" spans="1:5">
      <c r="A724" s="96" t="s">
        <v>763</v>
      </c>
      <c r="B724" s="92">
        <v>1</v>
      </c>
      <c r="C724" s="92">
        <v>36</v>
      </c>
      <c r="D724" s="109"/>
      <c r="E724" s="109"/>
    </row>
    <row r="725" spans="1:5">
      <c r="A725" s="95" t="s">
        <v>523</v>
      </c>
      <c r="B725" s="92">
        <v>5</v>
      </c>
      <c r="C725" s="92">
        <v>180</v>
      </c>
      <c r="D725" s="109"/>
      <c r="E725" s="109"/>
    </row>
    <row r="726" spans="1:5">
      <c r="A726" s="96">
        <v>1125</v>
      </c>
      <c r="B726" s="92">
        <v>5</v>
      </c>
      <c r="C726" s="92">
        <v>180</v>
      </c>
      <c r="D726" s="109"/>
      <c r="E726" s="109"/>
    </row>
    <row r="727" spans="1:5">
      <c r="A727" s="95" t="s">
        <v>493</v>
      </c>
      <c r="B727" s="92">
        <v>50</v>
      </c>
      <c r="C727" s="92">
        <v>550</v>
      </c>
      <c r="D727" s="109"/>
      <c r="E727" s="109"/>
    </row>
    <row r="728" spans="1:5" ht="15" thickBot="1">
      <c r="A728" s="96" t="s">
        <v>764</v>
      </c>
      <c r="B728" s="92">
        <v>50</v>
      </c>
      <c r="C728" s="92">
        <v>550</v>
      </c>
      <c r="D728" s="108"/>
      <c r="E728" s="108"/>
    </row>
    <row r="729" spans="1:5" ht="15" thickBot="1">
      <c r="A729" s="99" t="s">
        <v>525</v>
      </c>
      <c r="B729" s="100">
        <v>205</v>
      </c>
      <c r="C729" s="100">
        <v>4300</v>
      </c>
      <c r="D729" s="101">
        <v>0</v>
      </c>
      <c r="E729" s="102">
        <f>ROUND(D729,2)*C729</f>
        <v>0</v>
      </c>
    </row>
    <row r="730" spans="1:5" ht="15" thickBot="1">
      <c r="A730" s="44" t="s">
        <v>772</v>
      </c>
      <c r="B730" s="45">
        <v>73</v>
      </c>
      <c r="C730" s="45">
        <v>1946</v>
      </c>
      <c r="D730" s="46"/>
      <c r="E730" s="47"/>
    </row>
    <row r="731" spans="1:5">
      <c r="A731" s="95" t="s">
        <v>224</v>
      </c>
      <c r="B731" s="92">
        <v>68</v>
      </c>
      <c r="C731" s="92">
        <v>1873</v>
      </c>
      <c r="D731" s="107"/>
      <c r="E731" s="107"/>
    </row>
    <row r="732" spans="1:5">
      <c r="A732" s="96" t="s">
        <v>773</v>
      </c>
      <c r="B732" s="92">
        <v>3</v>
      </c>
      <c r="C732" s="92">
        <v>108</v>
      </c>
      <c r="D732" s="109"/>
      <c r="E732" s="109"/>
    </row>
    <row r="733" spans="1:5">
      <c r="A733" s="96" t="s">
        <v>774</v>
      </c>
      <c r="B733" s="92">
        <v>1</v>
      </c>
      <c r="C733" s="92">
        <v>21</v>
      </c>
      <c r="D733" s="109"/>
      <c r="E733" s="109"/>
    </row>
    <row r="734" spans="1:5">
      <c r="A734" s="96" t="s">
        <v>226</v>
      </c>
      <c r="B734" s="92">
        <v>53</v>
      </c>
      <c r="C734" s="92">
        <v>1348</v>
      </c>
      <c r="D734" s="109"/>
      <c r="E734" s="109"/>
    </row>
    <row r="735" spans="1:5">
      <c r="A735" s="96" t="s">
        <v>227</v>
      </c>
      <c r="B735" s="92">
        <v>11</v>
      </c>
      <c r="C735" s="92">
        <v>396</v>
      </c>
      <c r="D735" s="109"/>
      <c r="E735" s="109"/>
    </row>
    <row r="736" spans="1:5">
      <c r="A736" s="95" t="s">
        <v>235</v>
      </c>
      <c r="B736" s="92">
        <v>1</v>
      </c>
      <c r="C736" s="92">
        <v>23</v>
      </c>
      <c r="D736" s="109"/>
      <c r="E736" s="109"/>
    </row>
    <row r="737" spans="1:5">
      <c r="A737" s="96" t="s">
        <v>775</v>
      </c>
      <c r="B737" s="92">
        <v>1</v>
      </c>
      <c r="C737" s="92">
        <v>23</v>
      </c>
      <c r="D737" s="109"/>
      <c r="E737" s="109"/>
    </row>
    <row r="738" spans="1:5">
      <c r="A738" s="95" t="s">
        <v>208</v>
      </c>
      <c r="B738" s="92">
        <v>4</v>
      </c>
      <c r="C738" s="92">
        <v>50</v>
      </c>
      <c r="D738" s="109"/>
      <c r="E738" s="109"/>
    </row>
    <row r="739" spans="1:5">
      <c r="A739" s="96" t="s">
        <v>776</v>
      </c>
      <c r="B739" s="92">
        <v>3</v>
      </c>
      <c r="C739" s="92">
        <v>27</v>
      </c>
      <c r="D739" s="109"/>
      <c r="E739" s="109"/>
    </row>
    <row r="740" spans="1:5">
      <c r="A740" s="96" t="s">
        <v>777</v>
      </c>
      <c r="B740" s="92">
        <v>1</v>
      </c>
      <c r="C740" s="92">
        <v>23</v>
      </c>
      <c r="D740" s="109"/>
      <c r="E740" s="109"/>
    </row>
    <row r="741" spans="1:5">
      <c r="A741" s="94" t="s">
        <v>524</v>
      </c>
      <c r="B741" s="92">
        <v>132</v>
      </c>
      <c r="C741" s="92">
        <v>2354</v>
      </c>
      <c r="D741" s="109"/>
      <c r="E741" s="109"/>
    </row>
    <row r="742" spans="1:5">
      <c r="A742" s="95" t="s">
        <v>350</v>
      </c>
      <c r="B742" s="92">
        <v>10</v>
      </c>
      <c r="C742" s="92">
        <v>90</v>
      </c>
      <c r="D742" s="109"/>
      <c r="E742" s="109"/>
    </row>
    <row r="743" spans="1:5">
      <c r="A743" s="96" t="s">
        <v>351</v>
      </c>
      <c r="B743" s="92">
        <v>10</v>
      </c>
      <c r="C743" s="92">
        <v>90</v>
      </c>
      <c r="D743" s="109"/>
      <c r="E743" s="109"/>
    </row>
    <row r="744" spans="1:5">
      <c r="A744" s="95" t="s">
        <v>208</v>
      </c>
      <c r="B744" s="92">
        <v>122</v>
      </c>
      <c r="C744" s="92">
        <v>2264</v>
      </c>
      <c r="D744" s="109"/>
      <c r="E744" s="109"/>
    </row>
    <row r="745" spans="1:5">
      <c r="A745" s="96" t="s">
        <v>526</v>
      </c>
      <c r="B745" s="92">
        <v>35</v>
      </c>
      <c r="C745" s="92">
        <v>785</v>
      </c>
      <c r="D745" s="109"/>
      <c r="E745" s="109"/>
    </row>
    <row r="746" spans="1:5">
      <c r="A746" s="96" t="s">
        <v>527</v>
      </c>
      <c r="B746" s="92">
        <v>77</v>
      </c>
      <c r="C746" s="92">
        <v>1309</v>
      </c>
      <c r="D746" s="109"/>
      <c r="E746" s="109"/>
    </row>
    <row r="747" spans="1:5" ht="15" thickBot="1">
      <c r="A747" s="96" t="s">
        <v>528</v>
      </c>
      <c r="B747" s="92">
        <v>10</v>
      </c>
      <c r="C747" s="92">
        <v>170</v>
      </c>
      <c r="D747" s="108"/>
      <c r="E747" s="108"/>
    </row>
    <row r="748" spans="1:5" ht="15" thickBot="1">
      <c r="A748" s="99" t="s">
        <v>659</v>
      </c>
      <c r="B748" s="100">
        <v>110</v>
      </c>
      <c r="C748" s="100">
        <v>2437</v>
      </c>
      <c r="D748" s="101">
        <v>0</v>
      </c>
      <c r="E748" s="102">
        <f>ROUND(D748,2)*C748</f>
        <v>0</v>
      </c>
    </row>
    <row r="749" spans="1:5" ht="15" thickBot="1">
      <c r="A749" s="44" t="s">
        <v>658</v>
      </c>
      <c r="B749" s="45">
        <v>110</v>
      </c>
      <c r="C749" s="45">
        <v>2437</v>
      </c>
      <c r="D749" s="46"/>
      <c r="E749" s="47"/>
    </row>
    <row r="750" spans="1:5">
      <c r="A750" s="95" t="s">
        <v>529</v>
      </c>
      <c r="B750" s="92">
        <v>2</v>
      </c>
      <c r="C750" s="92">
        <v>72</v>
      </c>
      <c r="D750" s="107"/>
      <c r="E750" s="107"/>
    </row>
    <row r="751" spans="1:5">
      <c r="A751" s="96" t="s">
        <v>530</v>
      </c>
      <c r="B751" s="92">
        <v>2</v>
      </c>
      <c r="C751" s="92">
        <v>72</v>
      </c>
      <c r="D751" s="109"/>
      <c r="E751" s="109"/>
    </row>
    <row r="752" spans="1:5">
      <c r="A752" s="95" t="s">
        <v>531</v>
      </c>
      <c r="B752" s="92">
        <v>108</v>
      </c>
      <c r="C752" s="92">
        <v>2365</v>
      </c>
      <c r="D752" s="109"/>
      <c r="E752" s="109"/>
    </row>
    <row r="753" spans="1:5">
      <c r="A753" s="96" t="s">
        <v>660</v>
      </c>
      <c r="B753" s="92">
        <v>56</v>
      </c>
      <c r="C753" s="92">
        <v>937</v>
      </c>
      <c r="D753" s="109"/>
      <c r="E753" s="109"/>
    </row>
    <row r="754" spans="1:5">
      <c r="A754" s="96" t="s">
        <v>532</v>
      </c>
      <c r="B754" s="92">
        <v>51</v>
      </c>
      <c r="C754" s="92">
        <v>1392</v>
      </c>
      <c r="D754" s="109"/>
      <c r="E754" s="109"/>
    </row>
    <row r="755" spans="1:5" ht="15" thickBot="1">
      <c r="A755" s="96" t="s">
        <v>661</v>
      </c>
      <c r="B755" s="92">
        <v>1</v>
      </c>
      <c r="C755" s="92">
        <v>36</v>
      </c>
      <c r="D755" s="108"/>
      <c r="E755" s="108"/>
    </row>
    <row r="756" spans="1:5" ht="15" thickBot="1">
      <c r="A756" s="99" t="s">
        <v>778</v>
      </c>
      <c r="B756" s="100">
        <v>38</v>
      </c>
      <c r="C756" s="100">
        <v>1368</v>
      </c>
      <c r="D756" s="101">
        <v>0</v>
      </c>
      <c r="E756" s="102">
        <f>ROUND(D756,2)*C756</f>
        <v>0</v>
      </c>
    </row>
    <row r="757" spans="1:5" ht="15" thickBot="1">
      <c r="A757" s="44" t="s">
        <v>533</v>
      </c>
      <c r="B757" s="45">
        <v>38</v>
      </c>
      <c r="C757" s="45">
        <v>1368</v>
      </c>
      <c r="D757" s="46"/>
      <c r="E757" s="47"/>
    </row>
    <row r="758" spans="1:5">
      <c r="A758" s="95" t="s">
        <v>534</v>
      </c>
      <c r="B758" s="92">
        <v>38</v>
      </c>
      <c r="C758" s="92">
        <v>1368</v>
      </c>
      <c r="D758" s="107"/>
      <c r="E758" s="107"/>
    </row>
    <row r="759" spans="1:5" ht="15" thickBot="1">
      <c r="A759" s="96" t="s">
        <v>535</v>
      </c>
      <c r="B759" s="92">
        <v>38</v>
      </c>
      <c r="C759" s="92">
        <v>1368</v>
      </c>
      <c r="D759" s="108"/>
      <c r="E759" s="108"/>
    </row>
    <row r="760" spans="1:5" ht="15" thickBot="1">
      <c r="A760" s="99" t="s">
        <v>779</v>
      </c>
      <c r="B760" s="100">
        <v>21</v>
      </c>
      <c r="C760" s="100">
        <v>756</v>
      </c>
      <c r="D760" s="101">
        <v>0</v>
      </c>
      <c r="E760" s="102">
        <f>ROUND(D760,2)*C760</f>
        <v>0</v>
      </c>
    </row>
    <row r="761" spans="1:5" ht="15" thickBot="1">
      <c r="A761" s="44" t="s">
        <v>533</v>
      </c>
      <c r="B761" s="45">
        <v>21</v>
      </c>
      <c r="C761" s="45">
        <v>756</v>
      </c>
      <c r="D761" s="46"/>
      <c r="E761" s="47"/>
    </row>
    <row r="762" spans="1:5">
      <c r="A762" s="95" t="s">
        <v>534</v>
      </c>
      <c r="B762" s="92">
        <v>21</v>
      </c>
      <c r="C762" s="92">
        <v>756</v>
      </c>
      <c r="D762" s="107"/>
      <c r="E762" s="107"/>
    </row>
    <row r="763" spans="1:5" ht="15" thickBot="1">
      <c r="A763" s="96" t="s">
        <v>536</v>
      </c>
      <c r="B763" s="92">
        <v>21</v>
      </c>
      <c r="C763" s="92">
        <v>756</v>
      </c>
      <c r="D763" s="109"/>
      <c r="E763" s="109"/>
    </row>
    <row r="764" spans="1:5" ht="15" thickBot="1">
      <c r="A764" s="44" t="s">
        <v>780</v>
      </c>
      <c r="B764" s="45">
        <v>105858</v>
      </c>
      <c r="C764" s="45">
        <v>2806631</v>
      </c>
      <c r="D764" s="46"/>
      <c r="E764" s="47">
        <f>SUM(E5:E760)</f>
        <v>0</v>
      </c>
    </row>
    <row r="765" spans="1:5" ht="15" thickBot="1"/>
    <row r="766" spans="1:5" ht="15.75" thickBot="1">
      <c r="A766" s="110" t="s">
        <v>537</v>
      </c>
      <c r="B766" s="110"/>
      <c r="C766" s="110"/>
      <c r="D766" s="110"/>
      <c r="E766" s="47" t="str">
        <f>IF(AND(D5&gt;0,D37&gt;0,D42&gt;0,D46&gt;0,D54&gt;0,D66&gt;0,D82&gt;0,D88&gt;0,D109&gt;0,D130&gt;0,D148&gt;0,D169&gt;0,D173&gt;0,D177&gt;0,D181&gt;0,D185&gt;0,D199&gt;0,D205&gt;0,D248&gt;0,D256&gt;0,D278&gt;0,D284&gt;0,D396&gt;0,D402&gt;0,D410&gt;0,D498&gt;0,D508&gt;0,D516&gt;0,D522&gt;0,D531&gt;0,D539&gt;0,D545&gt;0,D553&gt;0,D589&gt;0,D620&gt;0,D627&gt;0,D661&gt;0,D667&gt;0,D672&gt;0,D689&gt;0,D729&gt;0,D748&gt;0,D756&gt;0,D760&gt;0),E764,"offerta incompleta")</f>
        <v>offerta incompleta</v>
      </c>
    </row>
  </sheetData>
  <sheetProtection password="898C" sheet="1" objects="1" scenarios="1" selectLockedCells="1"/>
  <mergeCells count="51">
    <mergeCell ref="D39:E41"/>
    <mergeCell ref="A1:B1"/>
    <mergeCell ref="C1:E1"/>
    <mergeCell ref="A2:E2"/>
    <mergeCell ref="D7:E14"/>
    <mergeCell ref="D16:E36"/>
    <mergeCell ref="D44:E45"/>
    <mergeCell ref="D48:E53"/>
    <mergeCell ref="D68:E81"/>
    <mergeCell ref="D84:E87"/>
    <mergeCell ref="D90:E108"/>
    <mergeCell ref="D250:E255"/>
    <mergeCell ref="D111:E129"/>
    <mergeCell ref="D132:E147"/>
    <mergeCell ref="D150:E168"/>
    <mergeCell ref="D171:E172"/>
    <mergeCell ref="D175:E176"/>
    <mergeCell ref="D179:E180"/>
    <mergeCell ref="D183:E184"/>
    <mergeCell ref="D187:E198"/>
    <mergeCell ref="D201:E204"/>
    <mergeCell ref="D207:E247"/>
    <mergeCell ref="D280:E283"/>
    <mergeCell ref="D286:E395"/>
    <mergeCell ref="D398:E401"/>
    <mergeCell ref="D404:E409"/>
    <mergeCell ref="D412:E497"/>
    <mergeCell ref="D622:E626"/>
    <mergeCell ref="D629:E660"/>
    <mergeCell ref="D500:E504"/>
    <mergeCell ref="D506:E507"/>
    <mergeCell ref="D510:E515"/>
    <mergeCell ref="D518:E521"/>
    <mergeCell ref="D524:E530"/>
    <mergeCell ref="D533:E538"/>
    <mergeCell ref="D758:E759"/>
    <mergeCell ref="D762:E763"/>
    <mergeCell ref="D56:E62"/>
    <mergeCell ref="D64:E65"/>
    <mergeCell ref="A766:D766"/>
    <mergeCell ref="D258:E277"/>
    <mergeCell ref="D663:E666"/>
    <mergeCell ref="D669:E671"/>
    <mergeCell ref="D674:E688"/>
    <mergeCell ref="D691:E728"/>
    <mergeCell ref="D731:E747"/>
    <mergeCell ref="D750:E755"/>
    <mergeCell ref="D541:E544"/>
    <mergeCell ref="D547:E552"/>
    <mergeCell ref="D555:E588"/>
    <mergeCell ref="D591:E619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>
      <selection activeCell="K6" sqref="K6"/>
    </sheetView>
  </sheetViews>
  <sheetFormatPr defaultColWidth="8.7109375" defaultRowHeight="12.75"/>
  <cols>
    <col min="1" max="1" width="4.5703125" customWidth="1"/>
    <col min="2" max="2" width="38.140625" customWidth="1"/>
    <col min="3" max="3" width="5.5703125" customWidth="1"/>
    <col min="4" max="4" width="18.28515625" customWidth="1"/>
    <col min="5" max="5" width="20.140625" customWidth="1"/>
    <col min="7" max="7" width="17.85546875" customWidth="1"/>
  </cols>
  <sheetData>
    <row r="1" spans="1:5" ht="86.25" customHeight="1">
      <c r="B1" s="4"/>
      <c r="C1" s="104" t="s">
        <v>0</v>
      </c>
      <c r="D1" s="104"/>
      <c r="E1" s="104"/>
    </row>
    <row r="2" spans="1:5" ht="38.25" customHeight="1"/>
    <row r="3" spans="1:5" ht="19.5" customHeight="1">
      <c r="A3" s="115" t="s">
        <v>538</v>
      </c>
      <c r="B3" s="115"/>
      <c r="C3" s="115"/>
      <c r="D3" s="115"/>
      <c r="E3" s="115"/>
    </row>
    <row r="4" spans="1:5" s="5" customFormat="1" ht="22.5">
      <c r="A4" s="55" t="s">
        <v>539</v>
      </c>
      <c r="B4" s="55" t="s">
        <v>540</v>
      </c>
      <c r="C4" s="55" t="s">
        <v>541</v>
      </c>
      <c r="D4" s="55" t="s">
        <v>542</v>
      </c>
      <c r="E4" s="55" t="s">
        <v>543</v>
      </c>
    </row>
    <row r="5" spans="1:5" ht="18" customHeight="1">
      <c r="A5" s="53" t="s">
        <v>544</v>
      </c>
      <c r="B5" s="56" t="s">
        <v>545</v>
      </c>
      <c r="C5" s="57">
        <v>180</v>
      </c>
      <c r="D5" s="13" t="str">
        <f>'II - ClasseA'!E25</f>
        <v>offerta incompleta</v>
      </c>
      <c r="E5" s="13">
        <f>IF(D5&lt;&gt;"offerta incompleta",C5*D5,0)</f>
        <v>0</v>
      </c>
    </row>
    <row r="6" spans="1:5" ht="17.25" customHeight="1">
      <c r="A6" s="53" t="s">
        <v>546</v>
      </c>
      <c r="B6" s="56" t="s">
        <v>547</v>
      </c>
      <c r="C6" s="57">
        <v>60</v>
      </c>
      <c r="D6" s="13" t="str">
        <f>'II - ClasseB '!E30</f>
        <v>offerta incompleta</v>
      </c>
      <c r="E6" s="13">
        <f>IF(D6&lt;&gt;"offerta incompleta",C6*D6,0)</f>
        <v>0</v>
      </c>
    </row>
    <row r="7" spans="1:5" ht="15.75" customHeight="1">
      <c r="A7" s="53" t="s">
        <v>548</v>
      </c>
      <c r="B7" s="56" t="s">
        <v>781</v>
      </c>
      <c r="C7" s="57">
        <v>30</v>
      </c>
      <c r="D7" s="13" t="str">
        <f>'II - ClasseC '!E19</f>
        <v>offerta incompleta</v>
      </c>
      <c r="E7" s="13">
        <f>IF(D7&lt;&gt;"offerta incompleta",C7*D7,0)</f>
        <v>0</v>
      </c>
    </row>
    <row r="8" spans="1:5" ht="15">
      <c r="A8" s="53" t="s">
        <v>549</v>
      </c>
      <c r="B8" s="56" t="s">
        <v>550</v>
      </c>
      <c r="C8" s="57">
        <v>45</v>
      </c>
      <c r="D8" s="13" t="str">
        <f>'II - ClasseD '!E16</f>
        <v>offerta incompleta</v>
      </c>
      <c r="E8" s="13">
        <f>IF(D8&lt;&gt;"offerta incompleta",C8*D8,0)</f>
        <v>0</v>
      </c>
    </row>
    <row r="9" spans="1:5" ht="15">
      <c r="A9" s="58"/>
      <c r="B9" s="116" t="s">
        <v>551</v>
      </c>
      <c r="C9" s="116"/>
      <c r="D9" s="116"/>
      <c r="E9" s="13" t="str">
        <f>IF(AND(E5&gt;0,E6&gt;0,E7&gt;0,E8&gt;0),SUM(E5:E8), "offerta incompleta")</f>
        <v>offerta incompleta</v>
      </c>
    </row>
    <row r="11" spans="1:5">
      <c r="E11" s="59" t="s">
        <v>21</v>
      </c>
    </row>
    <row r="12" spans="1:5">
      <c r="E12" s="52" t="s">
        <v>22</v>
      </c>
    </row>
    <row r="13" spans="1:5">
      <c r="E13" s="53" t="s">
        <v>23</v>
      </c>
    </row>
    <row r="14" spans="1:5">
      <c r="E14" s="54" t="s">
        <v>24</v>
      </c>
    </row>
    <row r="17" spans="3:3">
      <c r="C17" s="60"/>
    </row>
  </sheetData>
  <sheetProtection password="898C" sheet="1" objects="1" scenarios="1" selectLockedCells="1"/>
  <mergeCells count="3">
    <mergeCell ref="C1:E1"/>
    <mergeCell ref="A3:E3"/>
    <mergeCell ref="B9:D9"/>
  </mergeCells>
  <pageMargins left="0.7" right="0.7" top="0.75" bottom="0.75" header="0.51180555555555551" footer="0.3"/>
  <pageSetup paperSize="9" firstPageNumber="0" orientation="portrait" horizontalDpi="300" verticalDpi="300"/>
  <headerFooter alignWithMargins="0">
    <oddFooter>&amp;C&amp;"Calibri,Standard"&amp;11&amp;A pag &amp;P di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topLeftCell="A2" workbookViewId="0">
      <selection activeCell="C4" sqref="C4"/>
    </sheetView>
  </sheetViews>
  <sheetFormatPr defaultColWidth="8.7109375" defaultRowHeight="12.75"/>
  <cols>
    <col min="1" max="1" width="4.28515625" customWidth="1"/>
    <col min="2" max="2" width="32" customWidth="1"/>
    <col min="3" max="3" width="17.5703125" customWidth="1"/>
    <col min="4" max="4" width="9.42578125" customWidth="1"/>
    <col min="5" max="5" width="18.85546875" style="61" customWidth="1"/>
    <col min="7" max="7" width="16.5703125" customWidth="1"/>
  </cols>
  <sheetData>
    <row r="1" spans="1:6" ht="93" customHeight="1">
      <c r="A1" s="62"/>
      <c r="B1" s="62"/>
      <c r="C1" s="104" t="s">
        <v>0</v>
      </c>
      <c r="D1" s="104"/>
      <c r="E1" s="104"/>
      <c r="F1" s="5"/>
    </row>
    <row r="2" spans="1:6" ht="22.5" customHeight="1">
      <c r="A2" s="119" t="s">
        <v>552</v>
      </c>
      <c r="B2" s="119"/>
      <c r="C2" s="119"/>
      <c r="D2" s="119"/>
      <c r="E2" s="119"/>
      <c r="F2" s="5"/>
    </row>
    <row r="3" spans="1:6" s="64" customFormat="1" ht="15.75" customHeight="1">
      <c r="A3" s="120" t="s">
        <v>553</v>
      </c>
      <c r="B3" s="120"/>
      <c r="C3" s="63" t="s">
        <v>554</v>
      </c>
      <c r="D3" s="63" t="s">
        <v>555</v>
      </c>
      <c r="E3" s="63" t="s">
        <v>556</v>
      </c>
    </row>
    <row r="4" spans="1:6" ht="15">
      <c r="A4" s="53">
        <v>1</v>
      </c>
      <c r="B4" s="65" t="s">
        <v>557</v>
      </c>
      <c r="C4" s="66"/>
      <c r="D4" s="67">
        <v>0.05</v>
      </c>
      <c r="E4" s="58">
        <f>D4*C4</f>
        <v>0</v>
      </c>
    </row>
    <row r="5" spans="1:6" s="64" customFormat="1" ht="15.75" customHeight="1">
      <c r="A5" s="121" t="s">
        <v>558</v>
      </c>
      <c r="B5" s="121"/>
      <c r="C5" s="44"/>
      <c r="D5" s="44"/>
      <c r="E5" s="44" t="s">
        <v>5</v>
      </c>
    </row>
    <row r="6" spans="1:6" ht="15.75" customHeight="1">
      <c r="A6" s="53" t="s">
        <v>559</v>
      </c>
      <c r="B6" s="68" t="s">
        <v>560</v>
      </c>
      <c r="C6" s="66"/>
      <c r="D6" s="67">
        <v>0.01</v>
      </c>
      <c r="E6" s="58">
        <f>D6*C6</f>
        <v>0</v>
      </c>
    </row>
    <row r="7" spans="1:6" ht="15">
      <c r="A7" s="53">
        <v>3</v>
      </c>
      <c r="B7" s="69" t="s">
        <v>561</v>
      </c>
      <c r="C7" s="66"/>
      <c r="D7" s="67">
        <v>0.05</v>
      </c>
      <c r="E7" s="58">
        <f>D7*C7</f>
        <v>0</v>
      </c>
    </row>
    <row r="8" spans="1:6" ht="15.75" customHeight="1">
      <c r="A8" s="53">
        <v>4</v>
      </c>
      <c r="B8" s="70" t="s">
        <v>562</v>
      </c>
      <c r="C8" s="66"/>
      <c r="D8" s="67">
        <v>0.05</v>
      </c>
      <c r="E8" s="58">
        <f>D8*C8</f>
        <v>0</v>
      </c>
    </row>
    <row r="9" spans="1:6" s="64" customFormat="1" ht="15.75" customHeight="1">
      <c r="A9" s="121" t="s">
        <v>563</v>
      </c>
      <c r="B9" s="121"/>
      <c r="C9" s="44"/>
      <c r="D9" s="44"/>
      <c r="E9" s="44" t="s">
        <v>5</v>
      </c>
    </row>
    <row r="10" spans="1:6" ht="15.75" customHeight="1">
      <c r="A10" s="53" t="s">
        <v>564</v>
      </c>
      <c r="B10" s="65" t="s">
        <v>565</v>
      </c>
      <c r="C10" s="66"/>
      <c r="D10" s="67">
        <v>0.1</v>
      </c>
      <c r="E10" s="58">
        <f t="shared" ref="E10:E21" si="0">D10*C10</f>
        <v>0</v>
      </c>
    </row>
    <row r="11" spans="1:6" ht="15.75" customHeight="1">
      <c r="A11" s="53">
        <v>6</v>
      </c>
      <c r="B11" s="65" t="s">
        <v>566</v>
      </c>
      <c r="C11" s="66"/>
      <c r="D11" s="67">
        <v>0.1</v>
      </c>
      <c r="E11" s="58">
        <f t="shared" si="0"/>
        <v>0</v>
      </c>
    </row>
    <row r="12" spans="1:6" ht="15.75" customHeight="1">
      <c r="A12" s="53">
        <v>7</v>
      </c>
      <c r="B12" s="65" t="s">
        <v>567</v>
      </c>
      <c r="C12" s="66"/>
      <c r="D12" s="67">
        <v>0.05</v>
      </c>
      <c r="E12" s="58">
        <f t="shared" si="0"/>
        <v>0</v>
      </c>
    </row>
    <row r="13" spans="1:6" ht="15.75" customHeight="1">
      <c r="A13" s="53">
        <v>8</v>
      </c>
      <c r="B13" s="71" t="s">
        <v>568</v>
      </c>
      <c r="C13" s="66"/>
      <c r="D13" s="67">
        <v>0.1</v>
      </c>
      <c r="E13" s="58">
        <f t="shared" si="0"/>
        <v>0</v>
      </c>
    </row>
    <row r="14" spans="1:6" ht="15.75" customHeight="1">
      <c r="A14" s="53">
        <v>9</v>
      </c>
      <c r="B14" s="71" t="s">
        <v>569</v>
      </c>
      <c r="C14" s="66"/>
      <c r="D14" s="67">
        <v>0.12</v>
      </c>
      <c r="E14" s="58">
        <f t="shared" si="0"/>
        <v>0</v>
      </c>
    </row>
    <row r="15" spans="1:6" ht="15.75" customHeight="1">
      <c r="A15" s="53">
        <v>10</v>
      </c>
      <c r="B15" s="65" t="s">
        <v>570</v>
      </c>
      <c r="C15" s="66"/>
      <c r="D15" s="67">
        <v>0.01</v>
      </c>
      <c r="E15" s="58">
        <f t="shared" si="0"/>
        <v>0</v>
      </c>
    </row>
    <row r="16" spans="1:6" ht="15.75" customHeight="1">
      <c r="A16" s="53">
        <v>11</v>
      </c>
      <c r="B16" s="71" t="s">
        <v>571</v>
      </c>
      <c r="C16" s="66"/>
      <c r="D16" s="67">
        <v>0.01</v>
      </c>
      <c r="E16" s="58">
        <f t="shared" si="0"/>
        <v>0</v>
      </c>
    </row>
    <row r="17" spans="1:5" ht="15.75" customHeight="1">
      <c r="A17" s="53">
        <v>12</v>
      </c>
      <c r="B17" s="65" t="s">
        <v>572</v>
      </c>
      <c r="C17" s="66"/>
      <c r="D17" s="67">
        <v>0.01</v>
      </c>
      <c r="E17" s="58">
        <f t="shared" si="0"/>
        <v>0</v>
      </c>
    </row>
    <row r="18" spans="1:5" ht="15">
      <c r="A18" s="53">
        <v>13</v>
      </c>
      <c r="B18" s="71" t="s">
        <v>573</v>
      </c>
      <c r="C18" s="66"/>
      <c r="D18" s="67">
        <v>0.1</v>
      </c>
      <c r="E18" s="58">
        <f t="shared" si="0"/>
        <v>0</v>
      </c>
    </row>
    <row r="19" spans="1:5" ht="15.75" customHeight="1">
      <c r="A19" s="53">
        <v>14</v>
      </c>
      <c r="B19" s="65" t="s">
        <v>574</v>
      </c>
      <c r="C19" s="66"/>
      <c r="D19" s="67">
        <v>0.04</v>
      </c>
      <c r="E19" s="58">
        <f t="shared" si="0"/>
        <v>0</v>
      </c>
    </row>
    <row r="20" spans="1:5" ht="15" customHeight="1">
      <c r="A20" s="53">
        <v>15</v>
      </c>
      <c r="B20" s="65" t="s">
        <v>575</v>
      </c>
      <c r="C20" s="66"/>
      <c r="D20" s="67">
        <v>0.1</v>
      </c>
      <c r="E20" s="58">
        <f t="shared" si="0"/>
        <v>0</v>
      </c>
    </row>
    <row r="21" spans="1:5" ht="15" customHeight="1">
      <c r="A21" s="53">
        <v>16</v>
      </c>
      <c r="B21" s="65" t="s">
        <v>576</v>
      </c>
      <c r="C21" s="66"/>
      <c r="D21" s="67">
        <v>0.1</v>
      </c>
      <c r="E21" s="58">
        <f t="shared" si="0"/>
        <v>0</v>
      </c>
    </row>
    <row r="22" spans="1:5" ht="15">
      <c r="A22" s="122"/>
      <c r="B22" s="122"/>
      <c r="C22" s="122"/>
      <c r="D22" s="67">
        <v>1</v>
      </c>
      <c r="E22" s="72" t="s">
        <v>5</v>
      </c>
    </row>
    <row r="23" spans="1:5" ht="32.25" customHeight="1">
      <c r="A23" s="117" t="s">
        <v>577</v>
      </c>
      <c r="B23" s="117"/>
      <c r="C23" s="117"/>
      <c r="D23" s="117"/>
      <c r="E23" s="58">
        <f>SUM(E4:E21)</f>
        <v>0</v>
      </c>
    </row>
    <row r="25" spans="1:5" ht="15">
      <c r="A25" s="118" t="s">
        <v>578</v>
      </c>
      <c r="B25" s="118"/>
      <c r="C25" s="118"/>
      <c r="D25" s="73"/>
      <c r="E25" s="58" t="str">
        <f>IF(AND(C4&gt;0,C6&gt;0,C7&gt;0,C8&gt;0,C10&gt;0,C11&gt;0,C12&gt;0,C13&gt;0,C14&gt;0,C15&gt;0,C16&gt;0,C17&gt;0,C18&gt;0,C19&gt;0,C20&gt;0,C21&gt;0),E23,"offerta incompleta")</f>
        <v>offerta incompleta</v>
      </c>
    </row>
    <row r="27" spans="1:5">
      <c r="E27" s="59" t="s">
        <v>21</v>
      </c>
    </row>
    <row r="28" spans="1:5">
      <c r="E28" s="52" t="s">
        <v>22</v>
      </c>
    </row>
    <row r="29" spans="1:5">
      <c r="E29" s="53" t="s">
        <v>23</v>
      </c>
    </row>
    <row r="30" spans="1:5">
      <c r="E30" s="54" t="s">
        <v>24</v>
      </c>
    </row>
  </sheetData>
  <sheetProtection password="898C" sheet="1" objects="1" scenarios="1" selectLockedCells="1"/>
  <mergeCells count="8">
    <mergeCell ref="A23:D23"/>
    <mergeCell ref="A25:C25"/>
    <mergeCell ref="C1:E1"/>
    <mergeCell ref="A2:E2"/>
    <mergeCell ref="A3:B3"/>
    <mergeCell ref="A5:B5"/>
    <mergeCell ref="A9:B9"/>
    <mergeCell ref="A22:C22"/>
  </mergeCells>
  <pageMargins left="0.7" right="0.7" top="0.75" bottom="0.75" header="0.51180555555555551" footer="0.3"/>
  <pageSetup paperSize="9" firstPageNumber="0" orientation="portrait" horizontalDpi="300" verticalDpi="300"/>
  <headerFooter alignWithMargins="0">
    <oddFooter>&amp;C&amp;"Calibri,Standard"&amp;11&amp;A pag &amp;P di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topLeftCell="A5" workbookViewId="0">
      <selection activeCell="C6" sqref="C6"/>
    </sheetView>
  </sheetViews>
  <sheetFormatPr defaultColWidth="8.7109375" defaultRowHeight="12.75"/>
  <cols>
    <col min="1" max="1" width="3.42578125" customWidth="1"/>
    <col min="2" max="2" width="44" customWidth="1"/>
    <col min="3" max="3" width="12.140625" customWidth="1"/>
    <col min="4" max="4" width="5.7109375" customWidth="1"/>
    <col min="5" max="5" width="19.5703125" customWidth="1"/>
    <col min="7" max="7" width="17.140625" customWidth="1"/>
  </cols>
  <sheetData>
    <row r="1" spans="1:6" ht="84" customHeight="1">
      <c r="B1" s="74"/>
      <c r="C1" s="104" t="s">
        <v>0</v>
      </c>
      <c r="D1" s="104"/>
      <c r="E1" s="104"/>
    </row>
    <row r="2" spans="1:6" ht="22.5" customHeight="1">
      <c r="A2" s="119" t="s">
        <v>579</v>
      </c>
      <c r="B2" s="119"/>
      <c r="C2" s="119"/>
      <c r="D2" s="119"/>
      <c r="E2" s="119"/>
      <c r="F2" s="5"/>
    </row>
    <row r="3" spans="1:6" s="64" customFormat="1" ht="30.75" customHeight="1">
      <c r="A3" s="124" t="s">
        <v>553</v>
      </c>
      <c r="B3" s="124"/>
      <c r="C3" s="55" t="s">
        <v>580</v>
      </c>
      <c r="D3" s="55" t="s">
        <v>581</v>
      </c>
      <c r="E3" s="55" t="s">
        <v>556</v>
      </c>
    </row>
    <row r="4" spans="1:6" ht="15">
      <c r="A4" s="53">
        <v>1</v>
      </c>
      <c r="B4" s="56" t="s">
        <v>557</v>
      </c>
      <c r="C4" s="66"/>
      <c r="D4" s="67">
        <v>0.01</v>
      </c>
      <c r="E4" s="58">
        <f>C4*D4</f>
        <v>0</v>
      </c>
    </row>
    <row r="5" spans="1:6" s="64" customFormat="1" ht="16.5" customHeight="1">
      <c r="A5" s="121" t="s">
        <v>582</v>
      </c>
      <c r="B5" s="121"/>
      <c r="C5" s="121"/>
      <c r="D5" s="44"/>
      <c r="E5" s="44"/>
    </row>
    <row r="6" spans="1:6" ht="15">
      <c r="A6" s="53">
        <v>2</v>
      </c>
      <c r="B6" s="56" t="s">
        <v>583</v>
      </c>
      <c r="C6" s="66"/>
      <c r="D6" s="67">
        <v>0.01</v>
      </c>
      <c r="E6" s="58">
        <f>C6*D6</f>
        <v>0</v>
      </c>
    </row>
    <row r="7" spans="1:6" ht="15">
      <c r="A7" s="53">
        <v>3</v>
      </c>
      <c r="B7" s="56" t="s">
        <v>584</v>
      </c>
      <c r="C7" s="66"/>
      <c r="D7" s="67">
        <v>0.01</v>
      </c>
      <c r="E7" s="58">
        <f>C7*D7</f>
        <v>0</v>
      </c>
    </row>
    <row r="8" spans="1:6" ht="15">
      <c r="A8" s="53">
        <v>4</v>
      </c>
      <c r="B8" s="56" t="s">
        <v>585</v>
      </c>
      <c r="C8" s="66"/>
      <c r="D8" s="67">
        <v>0.06</v>
      </c>
      <c r="E8" s="58">
        <f>C8*D8</f>
        <v>0</v>
      </c>
    </row>
    <row r="9" spans="1:6" ht="15">
      <c r="A9" s="53">
        <v>5</v>
      </c>
      <c r="B9" s="56" t="s">
        <v>586</v>
      </c>
      <c r="C9" s="66"/>
      <c r="D9" s="67">
        <v>0.09</v>
      </c>
      <c r="E9" s="58">
        <f>C9*D9</f>
        <v>0</v>
      </c>
    </row>
    <row r="10" spans="1:6" ht="15.75" customHeight="1">
      <c r="A10" s="121" t="s">
        <v>587</v>
      </c>
      <c r="B10" s="121"/>
      <c r="C10" s="121"/>
      <c r="D10" s="44"/>
      <c r="E10" s="44"/>
    </row>
    <row r="11" spans="1:6" ht="15">
      <c r="A11" s="53">
        <v>6</v>
      </c>
      <c r="B11" s="56" t="s">
        <v>565</v>
      </c>
      <c r="C11" s="66"/>
      <c r="D11" s="67">
        <v>0.03</v>
      </c>
      <c r="E11" s="58">
        <f t="shared" ref="E11:E26" si="0">C11*D11</f>
        <v>0</v>
      </c>
    </row>
    <row r="12" spans="1:6" ht="15">
      <c r="A12" s="53">
        <v>7</v>
      </c>
      <c r="B12" s="56" t="s">
        <v>588</v>
      </c>
      <c r="C12" s="66"/>
      <c r="D12" s="67">
        <v>0.03</v>
      </c>
      <c r="E12" s="58">
        <f t="shared" si="0"/>
        <v>0</v>
      </c>
    </row>
    <row r="13" spans="1:6" ht="15">
      <c r="A13" s="53">
        <v>8</v>
      </c>
      <c r="B13" s="56" t="s">
        <v>589</v>
      </c>
      <c r="C13" s="66"/>
      <c r="D13" s="67">
        <v>0.06</v>
      </c>
      <c r="E13" s="58">
        <f t="shared" si="0"/>
        <v>0</v>
      </c>
    </row>
    <row r="14" spans="1:6" ht="15">
      <c r="A14" s="53">
        <v>9</v>
      </c>
      <c r="B14" s="56" t="s">
        <v>567</v>
      </c>
      <c r="C14" s="66"/>
      <c r="D14" s="67">
        <v>0.03</v>
      </c>
      <c r="E14" s="58">
        <f t="shared" si="0"/>
        <v>0</v>
      </c>
    </row>
    <row r="15" spans="1:6" ht="15">
      <c r="A15" s="53">
        <v>10</v>
      </c>
      <c r="B15" s="56" t="s">
        <v>590</v>
      </c>
      <c r="C15" s="66"/>
      <c r="D15" s="67">
        <v>0.08</v>
      </c>
      <c r="E15" s="58">
        <f t="shared" si="0"/>
        <v>0</v>
      </c>
    </row>
    <row r="16" spans="1:6" ht="15">
      <c r="A16" s="53">
        <v>11</v>
      </c>
      <c r="B16" s="56" t="s">
        <v>591</v>
      </c>
      <c r="C16" s="66"/>
      <c r="D16" s="67">
        <v>0.09</v>
      </c>
      <c r="E16" s="58">
        <f t="shared" si="0"/>
        <v>0</v>
      </c>
    </row>
    <row r="17" spans="1:5" ht="15">
      <c r="A17" s="53">
        <v>12</v>
      </c>
      <c r="B17" s="56" t="s">
        <v>569</v>
      </c>
      <c r="C17" s="66"/>
      <c r="D17" s="67">
        <v>0.09</v>
      </c>
      <c r="E17" s="58">
        <f t="shared" si="0"/>
        <v>0</v>
      </c>
    </row>
    <row r="18" spans="1:5" ht="15">
      <c r="A18" s="53">
        <v>13</v>
      </c>
      <c r="B18" s="56" t="s">
        <v>570</v>
      </c>
      <c r="C18" s="66"/>
      <c r="D18" s="67">
        <v>0.01</v>
      </c>
      <c r="E18" s="58">
        <f t="shared" si="0"/>
        <v>0</v>
      </c>
    </row>
    <row r="19" spans="1:5" ht="15">
      <c r="A19" s="53">
        <v>14</v>
      </c>
      <c r="B19" s="56" t="s">
        <v>571</v>
      </c>
      <c r="C19" s="66"/>
      <c r="D19" s="67">
        <v>0.03</v>
      </c>
      <c r="E19" s="58">
        <f t="shared" si="0"/>
        <v>0</v>
      </c>
    </row>
    <row r="20" spans="1:5" ht="15">
      <c r="A20" s="53">
        <v>15</v>
      </c>
      <c r="B20" s="56" t="s">
        <v>572</v>
      </c>
      <c r="C20" s="66"/>
      <c r="D20" s="67">
        <v>0.01</v>
      </c>
      <c r="E20" s="58">
        <f t="shared" si="0"/>
        <v>0</v>
      </c>
    </row>
    <row r="21" spans="1:5" ht="15">
      <c r="A21" s="53">
        <v>16</v>
      </c>
      <c r="B21" s="56" t="s">
        <v>592</v>
      </c>
      <c r="C21" s="66"/>
      <c r="D21" s="67">
        <v>0.06</v>
      </c>
      <c r="E21" s="58">
        <f t="shared" si="0"/>
        <v>0</v>
      </c>
    </row>
    <row r="22" spans="1:5" ht="15">
      <c r="A22" s="53">
        <v>17</v>
      </c>
      <c r="B22" s="56" t="s">
        <v>593</v>
      </c>
      <c r="C22" s="66"/>
      <c r="D22" s="67">
        <v>0.06</v>
      </c>
      <c r="E22" s="58">
        <f t="shared" si="0"/>
        <v>0</v>
      </c>
    </row>
    <row r="23" spans="1:5" ht="15">
      <c r="A23" s="53">
        <v>18</v>
      </c>
      <c r="B23" s="56" t="s">
        <v>594</v>
      </c>
      <c r="C23" s="66"/>
      <c r="D23" s="67">
        <v>0.06</v>
      </c>
      <c r="E23" s="58">
        <f t="shared" si="0"/>
        <v>0</v>
      </c>
    </row>
    <row r="24" spans="1:5" ht="15">
      <c r="A24" s="53">
        <v>19</v>
      </c>
      <c r="B24" s="56" t="s">
        <v>574</v>
      </c>
      <c r="C24" s="66"/>
      <c r="D24" s="67">
        <v>0.03</v>
      </c>
      <c r="E24" s="58">
        <f t="shared" si="0"/>
        <v>0</v>
      </c>
    </row>
    <row r="25" spans="1:5" ht="15">
      <c r="A25" s="53">
        <v>20</v>
      </c>
      <c r="B25" s="56" t="s">
        <v>595</v>
      </c>
      <c r="C25" s="66"/>
      <c r="D25" s="67">
        <v>0.09</v>
      </c>
      <c r="E25" s="58">
        <f t="shared" si="0"/>
        <v>0</v>
      </c>
    </row>
    <row r="26" spans="1:5" ht="15">
      <c r="A26" s="53">
        <v>21</v>
      </c>
      <c r="B26" s="56" t="s">
        <v>596</v>
      </c>
      <c r="C26" s="66"/>
      <c r="D26" s="67">
        <v>0.06</v>
      </c>
      <c r="E26" s="58">
        <f t="shared" si="0"/>
        <v>0</v>
      </c>
    </row>
    <row r="27" spans="1:5" ht="15">
      <c r="A27" s="125"/>
      <c r="B27" s="125"/>
      <c r="C27" s="125"/>
      <c r="D27" s="67">
        <v>1</v>
      </c>
      <c r="E27" s="75"/>
    </row>
    <row r="28" spans="1:5" ht="15.75" customHeight="1">
      <c r="A28" s="123" t="s">
        <v>597</v>
      </c>
      <c r="B28" s="123"/>
      <c r="C28" s="123"/>
      <c r="D28" s="123"/>
      <c r="E28" s="58">
        <f>SUM(E4:E26)</f>
        <v>0</v>
      </c>
    </row>
    <row r="30" spans="1:5" ht="15">
      <c r="A30" s="118" t="s">
        <v>578</v>
      </c>
      <c r="B30" s="118"/>
      <c r="C30" s="118"/>
      <c r="D30" s="118"/>
      <c r="E30" s="58" t="str">
        <f>IF(AND(C4&gt;0,C6&gt;0,C7&gt;0,C8&gt;0,C9&gt;0,C11&gt;0,C12&gt;0,C13&gt;0,C14&gt;0,C15&gt;0,C16&gt;0,C17&gt;0,C18&gt;0,C19&gt;0,C20&gt;0,C21&gt;0,C22&gt;0,C23&gt;0,C24&gt;0,C25&gt;0,C26&gt;0),E28,"offerta incompleta")</f>
        <v>offerta incompleta</v>
      </c>
    </row>
    <row r="32" spans="1:5">
      <c r="E32" s="59" t="s">
        <v>21</v>
      </c>
    </row>
    <row r="33" spans="5:5">
      <c r="E33" s="52" t="s">
        <v>22</v>
      </c>
    </row>
    <row r="34" spans="5:5">
      <c r="E34" s="53" t="s">
        <v>23</v>
      </c>
    </row>
    <row r="35" spans="5:5">
      <c r="E35" s="54" t="s">
        <v>24</v>
      </c>
    </row>
  </sheetData>
  <sheetProtection password="898C" sheet="1" objects="1" scenarios="1" selectLockedCells="1"/>
  <mergeCells count="8">
    <mergeCell ref="A28:D28"/>
    <mergeCell ref="A30:D30"/>
    <mergeCell ref="C1:E1"/>
    <mergeCell ref="A2:E2"/>
    <mergeCell ref="A3:B3"/>
    <mergeCell ref="A5:C5"/>
    <mergeCell ref="A10:C10"/>
    <mergeCell ref="A27:C27"/>
  </mergeCells>
  <pageMargins left="0.7" right="0.7" top="0.75" bottom="0.75" header="0.51180555555555551" footer="0.3"/>
  <pageSetup paperSize="9" firstPageNumber="0" orientation="portrait" horizontalDpi="300" verticalDpi="300"/>
  <headerFooter alignWithMargins="0">
    <oddFooter>&amp;C&amp;"Calibri,Standard"&amp;11&amp;A pag &amp;P di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workbookViewId="0">
      <selection activeCell="C10" sqref="C10"/>
    </sheetView>
  </sheetViews>
  <sheetFormatPr defaultColWidth="8.7109375" defaultRowHeight="12.75"/>
  <cols>
    <col min="1" max="1" width="5" customWidth="1"/>
    <col min="2" max="2" width="35" customWidth="1"/>
    <col min="3" max="3" width="13.140625" customWidth="1"/>
    <col min="4" max="4" width="10" style="76" customWidth="1"/>
    <col min="5" max="5" width="18.42578125" customWidth="1"/>
    <col min="7" max="7" width="17" customWidth="1"/>
  </cols>
  <sheetData>
    <row r="1" spans="1:6" ht="81" customHeight="1">
      <c r="B1" s="74"/>
      <c r="C1" s="104" t="s">
        <v>0</v>
      </c>
      <c r="D1" s="104"/>
      <c r="E1" s="104"/>
    </row>
    <row r="2" spans="1:6" ht="22.5" customHeight="1">
      <c r="A2" s="119" t="s">
        <v>598</v>
      </c>
      <c r="B2" s="119"/>
      <c r="C2" s="119"/>
      <c r="D2" s="119"/>
      <c r="E2" s="119"/>
      <c r="F2" s="5"/>
    </row>
    <row r="3" spans="1:6" ht="23.25" customHeight="1">
      <c r="A3" s="124" t="s">
        <v>553</v>
      </c>
      <c r="B3" s="124"/>
      <c r="C3" s="55" t="s">
        <v>580</v>
      </c>
      <c r="D3" s="77" t="s">
        <v>581</v>
      </c>
      <c r="E3" s="55" t="s">
        <v>556</v>
      </c>
    </row>
    <row r="4" spans="1:6" ht="15.75" customHeight="1">
      <c r="A4" s="53">
        <v>1</v>
      </c>
      <c r="B4" s="56" t="s">
        <v>557</v>
      </c>
      <c r="C4" s="66"/>
      <c r="D4" s="78">
        <v>0.08</v>
      </c>
      <c r="E4" s="58">
        <f>C4*D4</f>
        <v>0</v>
      </c>
    </row>
    <row r="5" spans="1:6" ht="15.75" customHeight="1">
      <c r="A5" s="124" t="s">
        <v>563</v>
      </c>
      <c r="B5" s="124"/>
      <c r="C5" s="55"/>
      <c r="D5" s="77"/>
      <c r="E5" s="55"/>
    </row>
    <row r="6" spans="1:6" ht="15.75" customHeight="1">
      <c r="A6" s="53">
        <v>2</v>
      </c>
      <c r="B6" s="56" t="s">
        <v>599</v>
      </c>
      <c r="C6" s="66"/>
      <c r="D6" s="78">
        <v>0.06</v>
      </c>
      <c r="E6" s="58">
        <f t="shared" ref="E6:E15" si="0">C6*D6</f>
        <v>0</v>
      </c>
    </row>
    <row r="7" spans="1:6" ht="15.75" customHeight="1">
      <c r="A7" s="53">
        <v>3</v>
      </c>
      <c r="B7" s="56" t="s">
        <v>600</v>
      </c>
      <c r="C7" s="66"/>
      <c r="D7" s="78">
        <v>0.06</v>
      </c>
      <c r="E7" s="58">
        <f t="shared" si="0"/>
        <v>0</v>
      </c>
    </row>
    <row r="8" spans="1:6" ht="15.75" customHeight="1">
      <c r="A8" s="53">
        <v>4</v>
      </c>
      <c r="B8" s="56" t="s">
        <v>589</v>
      </c>
      <c r="C8" s="66"/>
      <c r="D8" s="78">
        <v>0.1</v>
      </c>
      <c r="E8" s="58">
        <f t="shared" si="0"/>
        <v>0</v>
      </c>
    </row>
    <row r="9" spans="1:6" ht="15.75" customHeight="1">
      <c r="A9" s="53">
        <v>5</v>
      </c>
      <c r="B9" s="56" t="s">
        <v>567</v>
      </c>
      <c r="C9" s="66"/>
      <c r="D9" s="78">
        <v>0.06</v>
      </c>
      <c r="E9" s="58">
        <f t="shared" si="0"/>
        <v>0</v>
      </c>
    </row>
    <row r="10" spans="1:6" ht="15.75" customHeight="1">
      <c r="A10" s="53">
        <v>6</v>
      </c>
      <c r="B10" s="56" t="s">
        <v>568</v>
      </c>
      <c r="C10" s="66"/>
      <c r="D10" s="78">
        <v>0.2</v>
      </c>
      <c r="E10" s="58">
        <f t="shared" si="0"/>
        <v>0</v>
      </c>
    </row>
    <row r="11" spans="1:6" ht="15.75" customHeight="1">
      <c r="A11" s="53">
        <v>7</v>
      </c>
      <c r="B11" s="56" t="s">
        <v>569</v>
      </c>
      <c r="C11" s="66"/>
      <c r="D11" s="78">
        <v>0.2</v>
      </c>
      <c r="E11" s="58">
        <f t="shared" si="0"/>
        <v>0</v>
      </c>
    </row>
    <row r="12" spans="1:6" ht="15.75" customHeight="1">
      <c r="A12" s="53">
        <v>8</v>
      </c>
      <c r="B12" s="56" t="s">
        <v>570</v>
      </c>
      <c r="C12" s="66"/>
      <c r="D12" s="78">
        <v>0.02</v>
      </c>
      <c r="E12" s="58">
        <f t="shared" si="0"/>
        <v>0</v>
      </c>
    </row>
    <row r="13" spans="1:6" ht="15.75" customHeight="1">
      <c r="A13" s="53">
        <v>9</v>
      </c>
      <c r="B13" s="56" t="s">
        <v>571</v>
      </c>
      <c r="C13" s="66"/>
      <c r="D13" s="78">
        <v>0.06</v>
      </c>
      <c r="E13" s="58">
        <f t="shared" si="0"/>
        <v>0</v>
      </c>
    </row>
    <row r="14" spans="1:6" ht="15.75" customHeight="1">
      <c r="A14" s="53">
        <v>10</v>
      </c>
      <c r="B14" s="56" t="s">
        <v>601</v>
      </c>
      <c r="C14" s="66"/>
      <c r="D14" s="78">
        <v>0.1</v>
      </c>
      <c r="E14" s="58">
        <f t="shared" si="0"/>
        <v>0</v>
      </c>
    </row>
    <row r="15" spans="1:6" ht="15.75" customHeight="1">
      <c r="A15" s="53">
        <v>11</v>
      </c>
      <c r="B15" s="56" t="s">
        <v>574</v>
      </c>
      <c r="C15" s="66"/>
      <c r="D15" s="78">
        <v>0.06</v>
      </c>
      <c r="E15" s="58">
        <f t="shared" si="0"/>
        <v>0</v>
      </c>
    </row>
    <row r="16" spans="1:6" ht="15.75" customHeight="1">
      <c r="A16" s="75"/>
      <c r="B16" s="75"/>
      <c r="C16" s="75"/>
      <c r="D16" s="78">
        <v>1</v>
      </c>
      <c r="E16" s="75"/>
    </row>
    <row r="17" spans="1:5" ht="29.25" customHeight="1">
      <c r="A17" s="126" t="s">
        <v>602</v>
      </c>
      <c r="B17" s="126"/>
      <c r="C17" s="126"/>
      <c r="D17" s="126"/>
      <c r="E17" s="58">
        <f>SUM(E4:E15)</f>
        <v>0</v>
      </c>
    </row>
    <row r="18" spans="1:5" ht="15">
      <c r="A18" s="79"/>
      <c r="B18" s="80"/>
      <c r="C18" s="79"/>
      <c r="D18" s="81"/>
      <c r="E18" s="82"/>
    </row>
    <row r="19" spans="1:5" ht="15">
      <c r="A19" s="118" t="s">
        <v>578</v>
      </c>
      <c r="B19" s="118"/>
      <c r="C19" s="118"/>
      <c r="D19" s="118"/>
      <c r="E19" s="58" t="str">
        <f>IF(AND(C4&gt;0,C6&gt;0,C7&gt;0,C8&gt;0,C9&gt;0,C10&gt;0,C11&gt;0,C12&gt;0,C13&gt;0,C14&gt;0,C15&gt;0),E17,"offerta incompleta")</f>
        <v>offerta incompleta</v>
      </c>
    </row>
    <row r="21" spans="1:5">
      <c r="E21" s="59" t="s">
        <v>21</v>
      </c>
    </row>
    <row r="22" spans="1:5">
      <c r="E22" s="52" t="s">
        <v>22</v>
      </c>
    </row>
    <row r="23" spans="1:5">
      <c r="E23" s="53" t="s">
        <v>23</v>
      </c>
    </row>
    <row r="24" spans="1:5">
      <c r="E24" s="54" t="s">
        <v>24</v>
      </c>
    </row>
  </sheetData>
  <sheetProtection password="898C" sheet="1" objects="1" scenarios="1" selectLockedCells="1"/>
  <mergeCells count="6">
    <mergeCell ref="A19:D19"/>
    <mergeCell ref="C1:E1"/>
    <mergeCell ref="A2:E2"/>
    <mergeCell ref="A3:B3"/>
    <mergeCell ref="A5:B5"/>
    <mergeCell ref="A17:D17"/>
  </mergeCells>
  <pageMargins left="0.7" right="0.7" top="0.75" bottom="0.75" header="0.51180555555555551" footer="0.3"/>
  <pageSetup paperSize="9" firstPageNumber="0" orientation="portrait" horizontalDpi="300" verticalDpi="300"/>
  <headerFooter alignWithMargins="0">
    <oddFooter>&amp;C&amp;"Calibri,Standard"&amp;11&amp;A pag &amp;P di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workbookViewId="0">
      <selection activeCell="C4" sqref="C4"/>
    </sheetView>
  </sheetViews>
  <sheetFormatPr defaultColWidth="8.7109375" defaultRowHeight="12.75"/>
  <cols>
    <col min="1" max="1" width="2.85546875" customWidth="1"/>
    <col min="2" max="2" width="41.5703125" customWidth="1"/>
    <col min="3" max="3" width="13.140625" customWidth="1"/>
    <col min="5" max="5" width="20" customWidth="1"/>
    <col min="7" max="7" width="17.28515625" customWidth="1"/>
  </cols>
  <sheetData>
    <row r="1" spans="1:6" ht="92.25" customHeight="1">
      <c r="B1" s="83"/>
      <c r="C1" s="104" t="s">
        <v>0</v>
      </c>
      <c r="D1" s="104"/>
      <c r="E1" s="104"/>
    </row>
    <row r="2" spans="1:6" ht="22.5" customHeight="1">
      <c r="A2" s="119" t="s">
        <v>603</v>
      </c>
      <c r="B2" s="119"/>
      <c r="C2" s="119"/>
      <c r="D2" s="119"/>
      <c r="E2" s="119"/>
      <c r="F2" s="5"/>
    </row>
    <row r="3" spans="1:6" ht="15.75" customHeight="1">
      <c r="A3" s="124" t="s">
        <v>553</v>
      </c>
      <c r="B3" s="124"/>
      <c r="C3" s="55" t="s">
        <v>580</v>
      </c>
      <c r="D3" s="55" t="s">
        <v>581</v>
      </c>
      <c r="E3" s="55" t="s">
        <v>556</v>
      </c>
    </row>
    <row r="4" spans="1:6" ht="15.75" customHeight="1">
      <c r="A4" s="53" t="s">
        <v>604</v>
      </c>
      <c r="B4" s="56" t="s">
        <v>605</v>
      </c>
      <c r="C4" s="66"/>
      <c r="D4" s="67">
        <v>0.2</v>
      </c>
      <c r="E4" s="58">
        <f t="shared" ref="E4:E12" si="0">C4*D4</f>
        <v>0</v>
      </c>
    </row>
    <row r="5" spans="1:6" ht="15.75" customHeight="1">
      <c r="A5" s="53">
        <v>2</v>
      </c>
      <c r="B5" s="56" t="s">
        <v>606</v>
      </c>
      <c r="C5" s="66"/>
      <c r="D5" s="67">
        <v>0.15</v>
      </c>
      <c r="E5" s="58">
        <f t="shared" si="0"/>
        <v>0</v>
      </c>
    </row>
    <row r="6" spans="1:6" ht="15.75" customHeight="1">
      <c r="A6" s="53" t="s">
        <v>607</v>
      </c>
      <c r="B6" s="56" t="s">
        <v>608</v>
      </c>
      <c r="C6" s="66"/>
      <c r="D6" s="67">
        <v>0.08</v>
      </c>
      <c r="E6" s="58">
        <f t="shared" si="0"/>
        <v>0</v>
      </c>
    </row>
    <row r="7" spans="1:6" ht="15.75" customHeight="1">
      <c r="A7" s="53" t="s">
        <v>609</v>
      </c>
      <c r="B7" s="56" t="s">
        <v>610</v>
      </c>
      <c r="C7" s="66"/>
      <c r="D7" s="67">
        <v>0.15</v>
      </c>
      <c r="E7" s="58">
        <f t="shared" si="0"/>
        <v>0</v>
      </c>
    </row>
    <row r="8" spans="1:6" ht="15.75" customHeight="1">
      <c r="A8" s="53" t="s">
        <v>564</v>
      </c>
      <c r="B8" s="56" t="s">
        <v>611</v>
      </c>
      <c r="C8" s="66"/>
      <c r="D8" s="67">
        <v>0.15</v>
      </c>
      <c r="E8" s="58">
        <f t="shared" si="0"/>
        <v>0</v>
      </c>
    </row>
    <row r="9" spans="1:6" ht="15.75" customHeight="1">
      <c r="A9" s="53" t="s">
        <v>612</v>
      </c>
      <c r="B9" s="56" t="s">
        <v>613</v>
      </c>
      <c r="C9" s="66"/>
      <c r="D9" s="67">
        <v>0.08</v>
      </c>
      <c r="E9" s="58">
        <f t="shared" si="0"/>
        <v>0</v>
      </c>
    </row>
    <row r="10" spans="1:6" ht="15.75" customHeight="1">
      <c r="A10" s="53" t="s">
        <v>614</v>
      </c>
      <c r="B10" s="56" t="s">
        <v>615</v>
      </c>
      <c r="C10" s="66"/>
      <c r="D10" s="67">
        <v>0.08</v>
      </c>
      <c r="E10" s="58">
        <f t="shared" si="0"/>
        <v>0</v>
      </c>
    </row>
    <row r="11" spans="1:6" ht="15.75" customHeight="1">
      <c r="A11" s="53" t="s">
        <v>616</v>
      </c>
      <c r="B11" s="56" t="s">
        <v>617</v>
      </c>
      <c r="C11" s="66"/>
      <c r="D11" s="67">
        <v>0.08</v>
      </c>
      <c r="E11" s="58">
        <f t="shared" si="0"/>
        <v>0</v>
      </c>
    </row>
    <row r="12" spans="1:6" ht="15.75" customHeight="1">
      <c r="A12" s="53" t="s">
        <v>618</v>
      </c>
      <c r="B12" s="56" t="s">
        <v>574</v>
      </c>
      <c r="C12" s="66"/>
      <c r="D12" s="67">
        <v>0.03</v>
      </c>
      <c r="E12" s="58">
        <f t="shared" si="0"/>
        <v>0</v>
      </c>
    </row>
    <row r="13" spans="1:6" ht="15">
      <c r="A13" s="75"/>
      <c r="B13" s="84"/>
      <c r="C13" s="84"/>
      <c r="D13" s="67">
        <v>1</v>
      </c>
      <c r="E13" s="84"/>
    </row>
    <row r="14" spans="1:6" ht="15.75" customHeight="1">
      <c r="A14" s="75" t="s">
        <v>619</v>
      </c>
      <c r="B14" s="75"/>
      <c r="C14" s="75"/>
      <c r="D14" s="75"/>
      <c r="E14" s="58">
        <f>SUM(E4:E12)</f>
        <v>0</v>
      </c>
      <c r="F14" s="85"/>
    </row>
    <row r="15" spans="1:6" ht="15">
      <c r="A15" s="79"/>
      <c r="B15" s="80"/>
      <c r="C15" s="127"/>
      <c r="D15" s="127"/>
      <c r="E15" s="82"/>
      <c r="F15" s="82"/>
    </row>
    <row r="16" spans="1:6" ht="15">
      <c r="A16" s="118" t="s">
        <v>578</v>
      </c>
      <c r="B16" s="118"/>
      <c r="C16" s="118"/>
      <c r="D16" s="118"/>
      <c r="E16" s="58" t="str">
        <f>IF(AND(C4&gt;0,C5&gt;0,C6&gt;0,C7&gt;0,C8&gt;0,C9&gt;0,C10&gt;0,C11&gt;0,C12&gt;0),E14,"offerta incompleta")</f>
        <v>offerta incompleta</v>
      </c>
    </row>
    <row r="18" spans="5:5">
      <c r="E18" s="59" t="s">
        <v>21</v>
      </c>
    </row>
    <row r="19" spans="5:5">
      <c r="E19" s="52" t="s">
        <v>22</v>
      </c>
    </row>
    <row r="20" spans="5:5">
      <c r="E20" s="53" t="s">
        <v>23</v>
      </c>
    </row>
    <row r="21" spans="5:5">
      <c r="E21" s="54" t="s">
        <v>24</v>
      </c>
    </row>
  </sheetData>
  <sheetProtection password="898C" sheet="1" objects="1" scenarios="1" selectLockedCells="1"/>
  <mergeCells count="5">
    <mergeCell ref="C1:E1"/>
    <mergeCell ref="A2:E2"/>
    <mergeCell ref="A3:B3"/>
    <mergeCell ref="C15:D15"/>
    <mergeCell ref="A16:D16"/>
  </mergeCells>
  <pageMargins left="0.7" right="0.7" top="0.75" bottom="0.75" header="0.51180555555555551" footer="0.3"/>
  <pageSetup paperSize="9" firstPageNumber="0" orientation="portrait" horizontalDpi="300" verticalDpi="300"/>
  <headerFooter alignWithMargins="0">
    <oddFooter>&amp;C&amp;"Calibri,Standard"&amp;11&amp;A pag &amp;P di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B6" sqref="B6"/>
    </sheetView>
  </sheetViews>
  <sheetFormatPr defaultColWidth="8.7109375" defaultRowHeight="12.75"/>
  <cols>
    <col min="1" max="1" width="16.140625" customWidth="1"/>
    <col min="2" max="2" width="26" customWidth="1"/>
    <col min="3" max="3" width="11" customWidth="1"/>
    <col min="4" max="4" width="13.28515625" customWidth="1"/>
    <col min="5" max="5" width="19.140625" customWidth="1"/>
    <col min="7" max="7" width="17.140625" customWidth="1"/>
  </cols>
  <sheetData>
    <row r="1" spans="1:5" ht="57" customHeight="1">
      <c r="A1" s="128"/>
      <c r="B1" s="128"/>
      <c r="C1" s="104" t="s">
        <v>0</v>
      </c>
      <c r="D1" s="104"/>
      <c r="E1" s="104"/>
    </row>
    <row r="2" spans="1:5" ht="44.25" customHeight="1">
      <c r="A2" s="128"/>
      <c r="B2" s="128"/>
      <c r="C2" s="86" t="s">
        <v>620</v>
      </c>
      <c r="D2" s="86" t="s">
        <v>621</v>
      </c>
      <c r="E2" s="86" t="s">
        <v>622</v>
      </c>
    </row>
    <row r="3" spans="1:5" ht="15">
      <c r="A3" s="87" t="s">
        <v>623</v>
      </c>
      <c r="B3" s="87"/>
      <c r="C3" s="53">
        <v>900</v>
      </c>
      <c r="D3" s="66"/>
      <c r="E3" s="58">
        <f>D3*C3</f>
        <v>0</v>
      </c>
    </row>
    <row r="4" spans="1:5" ht="15">
      <c r="A4" s="87" t="s">
        <v>624</v>
      </c>
      <c r="B4" s="87"/>
      <c r="C4" s="53">
        <v>750</v>
      </c>
      <c r="D4" s="66"/>
      <c r="E4" s="58">
        <f>D4*C4</f>
        <v>0</v>
      </c>
    </row>
    <row r="5" spans="1:5" ht="15">
      <c r="A5" s="87" t="s">
        <v>625</v>
      </c>
      <c r="B5" s="87"/>
      <c r="C5" s="53">
        <v>60</v>
      </c>
      <c r="D5" s="66"/>
      <c r="E5" s="58">
        <f>D5*C5</f>
        <v>0</v>
      </c>
    </row>
    <row r="6" spans="1:5" ht="15">
      <c r="A6" s="87" t="s">
        <v>626</v>
      </c>
      <c r="B6" s="87"/>
      <c r="C6" s="53">
        <v>45</v>
      </c>
      <c r="D6" s="66"/>
      <c r="E6" s="58">
        <f>D6*C6</f>
        <v>0</v>
      </c>
    </row>
    <row r="7" spans="1:5" ht="15">
      <c r="A7" s="87" t="s">
        <v>627</v>
      </c>
      <c r="B7" s="87"/>
      <c r="C7" s="88"/>
      <c r="D7" s="88"/>
      <c r="E7" s="89">
        <v>90000</v>
      </c>
    </row>
    <row r="8" spans="1:5" ht="15">
      <c r="A8" s="129" t="s">
        <v>628</v>
      </c>
      <c r="B8" s="129"/>
      <c r="C8" s="75"/>
      <c r="D8" s="75"/>
      <c r="E8" s="89">
        <f>SUM(E3:E7)</f>
        <v>90000</v>
      </c>
    </row>
    <row r="10" spans="1:5" ht="15">
      <c r="A10" s="129" t="s">
        <v>629</v>
      </c>
      <c r="B10" s="129"/>
      <c r="C10" s="129"/>
      <c r="D10" s="129"/>
      <c r="E10" s="58" t="str">
        <f>IF(AND(D3&gt;0,D4&gt;0,D5&gt;0,D6&gt;0),E8,"offerta incompleta")</f>
        <v>offerta incompleta</v>
      </c>
    </row>
    <row r="12" spans="1:5">
      <c r="E12" s="59" t="s">
        <v>21</v>
      </c>
    </row>
    <row r="13" spans="1:5">
      <c r="E13" s="52" t="s">
        <v>22</v>
      </c>
    </row>
    <row r="14" spans="1:5">
      <c r="E14" s="53" t="s">
        <v>23</v>
      </c>
    </row>
    <row r="15" spans="1:5">
      <c r="E15" s="54" t="s">
        <v>24</v>
      </c>
    </row>
  </sheetData>
  <sheetProtection selectLockedCells="1"/>
  <mergeCells count="5">
    <mergeCell ref="A1:B2"/>
    <mergeCell ref="C1:E1"/>
    <mergeCell ref="A8:B8"/>
    <mergeCell ref="A10:B10"/>
    <mergeCell ref="C10:D10"/>
  </mergeCells>
  <pageMargins left="0.7" right="0.7" top="0.75" bottom="0.75" header="0.51180555555555551" footer="0.3"/>
  <pageSetup paperSize="9" firstPageNumber="0" orientation="portrait" horizontalDpi="300" verticalDpi="300"/>
  <headerFooter alignWithMargins="0">
    <oddFooter>&amp;C&amp;"Calibri,Standard"&amp;11&amp;A pag &amp;P di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>
      <selection activeCell="C3" sqref="C3"/>
    </sheetView>
  </sheetViews>
  <sheetFormatPr defaultColWidth="8.7109375" defaultRowHeight="12.75"/>
  <cols>
    <col min="1" max="1" width="28.7109375" customWidth="1"/>
    <col min="3" max="3" width="12" customWidth="1"/>
    <col min="4" max="4" width="19.42578125" customWidth="1"/>
    <col min="5" max="5" width="9.140625" customWidth="1"/>
    <col min="6" max="6" width="16.85546875" customWidth="1"/>
  </cols>
  <sheetData>
    <row r="1" spans="1:5" ht="77.25" customHeight="1">
      <c r="B1" s="104" t="s">
        <v>0</v>
      </c>
      <c r="C1" s="104"/>
      <c r="D1" s="104"/>
      <c r="E1" s="74"/>
    </row>
    <row r="2" spans="1:5" ht="33.75">
      <c r="A2" s="90"/>
      <c r="B2" s="86" t="s">
        <v>630</v>
      </c>
      <c r="C2" s="86" t="s">
        <v>631</v>
      </c>
      <c r="D2" s="86" t="s">
        <v>622</v>
      </c>
    </row>
    <row r="3" spans="1:5" ht="15">
      <c r="A3" s="56" t="s">
        <v>632</v>
      </c>
      <c r="B3" s="53">
        <v>4500</v>
      </c>
      <c r="C3" s="66"/>
      <c r="D3" s="58">
        <f>C3*B3</f>
        <v>0</v>
      </c>
    </row>
    <row r="4" spans="1:5" ht="15">
      <c r="A4" s="75" t="s">
        <v>628</v>
      </c>
      <c r="B4" s="75"/>
      <c r="C4" s="75"/>
      <c r="D4" s="58" t="str">
        <f>IF(C3&gt;0,SUM(D3:D3),"offerta incompleta")</f>
        <v>offerta incompleta</v>
      </c>
    </row>
    <row r="6" spans="1:5">
      <c r="D6" s="59" t="s">
        <v>21</v>
      </c>
    </row>
    <row r="7" spans="1:5">
      <c r="D7" s="52" t="s">
        <v>22</v>
      </c>
    </row>
    <row r="8" spans="1:5">
      <c r="D8" s="53" t="s">
        <v>23</v>
      </c>
    </row>
    <row r="9" spans="1:5">
      <c r="D9" s="54" t="s">
        <v>24</v>
      </c>
    </row>
  </sheetData>
  <sheetProtection password="898C" sheet="1" objects="1" scenarios="1" selectLockedCells="1"/>
  <mergeCells count="1">
    <mergeCell ref="B1:D1"/>
  </mergeCells>
  <pageMargins left="0.7" right="0.7" top="0.75" bottom="0.75" header="0.51180555555555551" footer="0.3"/>
  <pageSetup paperSize="9" firstPageNumber="0" orientation="portrait" horizontalDpi="300" verticalDpi="300"/>
  <headerFooter alignWithMargins="0">
    <oddFooter>&amp;C&amp;"Calibri,Standard"&amp;11&amp;A pag &amp;P di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Riepilogo</vt:lpstr>
      <vt:lpstr>I - Manutenzione a canone</vt:lpstr>
      <vt:lpstr>II- Manutenzione straordinaria </vt:lpstr>
      <vt:lpstr>II - ClasseA</vt:lpstr>
      <vt:lpstr>II - ClasseB </vt:lpstr>
      <vt:lpstr>II - ClasseC </vt:lpstr>
      <vt:lpstr>II - ClasseD </vt:lpstr>
      <vt:lpstr>III -  Traslochi</vt:lpstr>
      <vt:lpstr>IV -  Servizi Supplementari</vt:lpstr>
      <vt:lpstr>V - Interventi sistemistici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Claudio Bacchini</dc:creator>
  <cp:lastModifiedBy> </cp:lastModifiedBy>
  <dcterms:created xsi:type="dcterms:W3CDTF">2014-04-14T08:00:41Z</dcterms:created>
  <dcterms:modified xsi:type="dcterms:W3CDTF">2014-05-23T11:05:01Z</dcterms:modified>
</cp:coreProperties>
</file>