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65" windowHeight="8970"/>
  </bookViews>
  <sheets>
    <sheet name="Offerta Economica - Parte B" sheetId="2" r:id="rId1"/>
  </sheets>
  <externalReferences>
    <externalReference r:id="rId2"/>
  </externalReferences>
  <definedNames>
    <definedName name="Disc1">[1]Discounts!$H$6</definedName>
    <definedName name="Overseas1">[1]Lookups!$K$1</definedName>
    <definedName name="Overseas2">[1]Lookups!$K$2</definedName>
    <definedName name="Overseas3">[1]Lookups!$K$3</definedName>
    <definedName name="Overseas4">[1]Lookups!$K$4</definedName>
    <definedName name="Overseas5">[1]Lookups!$K$5</definedName>
    <definedName name="Overseas6">[1]Lookups!$K$6</definedName>
    <definedName name="Overseas7">[1]Lookups!$K$7</definedName>
    <definedName name="Overseas8">[1]Lookups!$K$8</definedName>
    <definedName name="Region">#REF!</definedName>
    <definedName name="Service_Duration">#REF!</definedName>
    <definedName name="Service_Item">#REF!</definedName>
    <definedName name="SERVICES">#REF!</definedName>
    <definedName name="Years">[1]Lookups!$H$1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7" i="2" l="1"/>
  <c r="N77" i="2" s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L84" i="2"/>
  <c r="L85" i="2"/>
  <c r="L86" i="2"/>
  <c r="A92" i="2"/>
  <c r="A91" i="2"/>
  <c r="M86" i="2"/>
  <c r="M85" i="2"/>
  <c r="M84" i="2"/>
  <c r="L79" i="2"/>
  <c r="N79" i="2" s="1"/>
  <c r="H74" i="2"/>
  <c r="G74" i="2"/>
  <c r="H73" i="2"/>
  <c r="G73" i="2"/>
  <c r="K73" i="2" s="1"/>
  <c r="H72" i="2"/>
  <c r="G72" i="2"/>
  <c r="H71" i="2"/>
  <c r="G71" i="2"/>
  <c r="K71" i="2" s="1"/>
  <c r="H70" i="2"/>
  <c r="G70" i="2"/>
  <c r="H69" i="2"/>
  <c r="G69" i="2"/>
  <c r="K69" i="2" s="1"/>
  <c r="H68" i="2"/>
  <c r="G68" i="2"/>
  <c r="H67" i="2"/>
  <c r="G67" i="2"/>
  <c r="K67" i="2" s="1"/>
  <c r="H66" i="2"/>
  <c r="G66" i="2"/>
  <c r="H65" i="2"/>
  <c r="G65" i="2"/>
  <c r="K65" i="2" s="1"/>
  <c r="H64" i="2"/>
  <c r="G64" i="2"/>
  <c r="H63" i="2"/>
  <c r="G63" i="2"/>
  <c r="K63" i="2" s="1"/>
  <c r="H62" i="2"/>
  <c r="G62" i="2"/>
  <c r="H61" i="2"/>
  <c r="G61" i="2"/>
  <c r="K61" i="2" s="1"/>
  <c r="H60" i="2"/>
  <c r="G60" i="2"/>
  <c r="H59" i="2"/>
  <c r="G59" i="2"/>
  <c r="K59" i="2" s="1"/>
  <c r="H58" i="2"/>
  <c r="G58" i="2"/>
  <c r="H57" i="2"/>
  <c r="G57" i="2"/>
  <c r="K57" i="2" s="1"/>
  <c r="H56" i="2"/>
  <c r="G56" i="2"/>
  <c r="H55" i="2"/>
  <c r="G55" i="2"/>
  <c r="K55" i="2" s="1"/>
  <c r="H54" i="2"/>
  <c r="G54" i="2"/>
  <c r="H53" i="2"/>
  <c r="G53" i="2"/>
  <c r="K53" i="2" s="1"/>
  <c r="H52" i="2"/>
  <c r="G52" i="2"/>
  <c r="H51" i="2"/>
  <c r="G51" i="2"/>
  <c r="K51" i="2" s="1"/>
  <c r="H50" i="2"/>
  <c r="G50" i="2"/>
  <c r="H49" i="2"/>
  <c r="G49" i="2"/>
  <c r="K49" i="2" s="1"/>
  <c r="H48" i="2"/>
  <c r="G48" i="2"/>
  <c r="H47" i="2"/>
  <c r="G47" i="2"/>
  <c r="K47" i="2" s="1"/>
  <c r="H46" i="2"/>
  <c r="G46" i="2"/>
  <c r="H45" i="2"/>
  <c r="G45" i="2"/>
  <c r="K45" i="2" s="1"/>
  <c r="H44" i="2"/>
  <c r="G44" i="2"/>
  <c r="H43" i="2"/>
  <c r="G43" i="2"/>
  <c r="K43" i="2" s="1"/>
  <c r="H42" i="2"/>
  <c r="G42" i="2"/>
  <c r="H41" i="2"/>
  <c r="G41" i="2"/>
  <c r="K41" i="2" s="1"/>
  <c r="H40" i="2"/>
  <c r="G40" i="2"/>
  <c r="H39" i="2"/>
  <c r="G39" i="2"/>
  <c r="K39" i="2" s="1"/>
  <c r="H38" i="2"/>
  <c r="G38" i="2"/>
  <c r="H37" i="2"/>
  <c r="G37" i="2"/>
  <c r="K37" i="2" s="1"/>
  <c r="H36" i="2"/>
  <c r="G36" i="2"/>
  <c r="H35" i="2"/>
  <c r="G35" i="2"/>
  <c r="K35" i="2" s="1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K21" i="2" s="1"/>
  <c r="H20" i="2"/>
  <c r="G20" i="2"/>
  <c r="H19" i="2"/>
  <c r="G19" i="2"/>
  <c r="K19" i="2" s="1"/>
  <c r="H18" i="2"/>
  <c r="G18" i="2"/>
  <c r="H17" i="2"/>
  <c r="G17" i="2"/>
  <c r="K17" i="2" s="1"/>
  <c r="H16" i="2"/>
  <c r="G16" i="2"/>
  <c r="H15" i="2"/>
  <c r="G15" i="2"/>
  <c r="K15" i="2" s="1"/>
  <c r="H14" i="2"/>
  <c r="G14" i="2"/>
  <c r="H13" i="2"/>
  <c r="G13" i="2"/>
  <c r="K13" i="2" s="1"/>
  <c r="H12" i="2"/>
  <c r="G12" i="2"/>
  <c r="H11" i="2"/>
  <c r="G11" i="2"/>
  <c r="K11" i="2" s="1"/>
  <c r="H10" i="2"/>
  <c r="G10" i="2"/>
  <c r="H9" i="2"/>
  <c r="G9" i="2"/>
  <c r="K10" i="2" l="1"/>
  <c r="K12" i="2"/>
  <c r="K14" i="2"/>
  <c r="K16" i="2"/>
  <c r="K18" i="2"/>
  <c r="K20" i="2"/>
  <c r="K22" i="2"/>
  <c r="K24" i="2"/>
  <c r="K26" i="2"/>
  <c r="K28" i="2"/>
  <c r="K30" i="2"/>
  <c r="K32" i="2"/>
  <c r="K34" i="2"/>
  <c r="K36" i="2"/>
  <c r="K38" i="2"/>
  <c r="K40" i="2"/>
  <c r="K42" i="2"/>
  <c r="K44" i="2"/>
  <c r="K46" i="2"/>
  <c r="K48" i="2"/>
  <c r="K50" i="2"/>
  <c r="K52" i="2"/>
  <c r="K54" i="2"/>
  <c r="K56" i="2"/>
  <c r="K58" i="2"/>
  <c r="K60" i="2"/>
  <c r="K62" i="2"/>
  <c r="K64" i="2"/>
  <c r="K66" i="2"/>
  <c r="K68" i="2"/>
  <c r="K70" i="2"/>
  <c r="K72" i="2"/>
  <c r="K74" i="2"/>
  <c r="K23" i="2"/>
  <c r="K27" i="2"/>
  <c r="K31" i="2"/>
  <c r="K87" i="2"/>
  <c r="K92" i="2" s="1"/>
  <c r="K9" i="2"/>
  <c r="L9" i="2" s="1"/>
  <c r="N9" i="2" s="1"/>
  <c r="K25" i="2"/>
  <c r="K29" i="2"/>
  <c r="K33" i="2"/>
  <c r="L33" i="2" l="1"/>
  <c r="N33" i="2" s="1"/>
  <c r="L21" i="2"/>
  <c r="N21" i="2" s="1"/>
  <c r="K75" i="2"/>
  <c r="K91" i="2" s="1"/>
  <c r="K93" i="2" s="1"/>
  <c r="N93" i="2" s="1"/>
  <c r="N75" i="2" l="1"/>
</calcChain>
</file>

<file path=xl/sharedStrings.xml><?xml version="1.0" encoding="utf-8"?>
<sst xmlns="http://schemas.openxmlformats.org/spreadsheetml/2006/main" count="109" uniqueCount="103">
  <si>
    <t>1.1</t>
  </si>
  <si>
    <t>10.1</t>
  </si>
  <si>
    <t>10.10</t>
  </si>
  <si>
    <t>10.12</t>
  </si>
  <si>
    <t>10.13</t>
  </si>
  <si>
    <t>10.14</t>
  </si>
  <si>
    <t>10.15</t>
  </si>
  <si>
    <t>10.16</t>
  </si>
  <si>
    <t>10.17</t>
  </si>
  <si>
    <t>10.2</t>
  </si>
  <si>
    <t>10.21</t>
  </si>
  <si>
    <t>10.22</t>
  </si>
  <si>
    <t>10.3</t>
  </si>
  <si>
    <t>10.4</t>
  </si>
  <si>
    <t>10.5</t>
  </si>
  <si>
    <t>10.6</t>
  </si>
  <si>
    <t>10.7</t>
  </si>
  <si>
    <t>10.8</t>
  </si>
  <si>
    <t>10.9</t>
  </si>
  <si>
    <t>12.1</t>
  </si>
  <si>
    <t>13.1</t>
  </si>
  <si>
    <t>14.1</t>
  </si>
  <si>
    <t>15.2</t>
  </si>
  <si>
    <t>17.1</t>
  </si>
  <si>
    <t>17.2</t>
  </si>
  <si>
    <t>17.3</t>
  </si>
  <si>
    <t>17.4</t>
  </si>
  <si>
    <t>18.3</t>
  </si>
  <si>
    <t>18.4</t>
  </si>
  <si>
    <t>18.5</t>
  </si>
  <si>
    <t>18.6</t>
  </si>
  <si>
    <t>18.7</t>
  </si>
  <si>
    <t>18.8</t>
  </si>
  <si>
    <t>18.9</t>
  </si>
  <si>
    <t>2.2</t>
  </si>
  <si>
    <t>3.1</t>
  </si>
  <si>
    <t>4.1</t>
  </si>
  <si>
    <t>4.2</t>
  </si>
  <si>
    <t>4.3</t>
  </si>
  <si>
    <t>4.4</t>
  </si>
  <si>
    <t>5.1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</si>
  <si>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</si>
  <si>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</si>
  <si>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</si>
  <si>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</si>
  <si>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</si>
  <si>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</si>
  <si>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</si>
  <si>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</si>
  <si>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</si>
  <si>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8.5</t>
  </si>
  <si>
    <t>8.6</t>
  </si>
  <si>
    <t>9.1</t>
  </si>
  <si>
    <t>9.2</t>
  </si>
  <si>
    <t>9.3</t>
  </si>
  <si>
    <t>Famiglia</t>
  </si>
  <si>
    <t>Classe</t>
  </si>
  <si>
    <t>Totale</t>
  </si>
  <si>
    <t>Prezzi complessivi</t>
  </si>
  <si>
    <t>SLA A</t>
  </si>
  <si>
    <t>SLA B</t>
  </si>
  <si>
    <t>Canone mese unitario in Euro offerto</t>
  </si>
  <si>
    <t>10.11</t>
  </si>
  <si>
    <t>10.18</t>
  </si>
  <si>
    <t>10.19</t>
  </si>
  <si>
    <t>10.20</t>
  </si>
  <si>
    <t>10.23</t>
  </si>
  <si>
    <t>11.1</t>
  </si>
  <si>
    <t>15.1</t>
  </si>
  <si>
    <t>18.1</t>
  </si>
  <si>
    <t>18.2</t>
  </si>
  <si>
    <t>2.1</t>
  </si>
  <si>
    <t>8.4</t>
  </si>
  <si>
    <t>Tabella 1</t>
  </si>
  <si>
    <t>Classificazione apparati</t>
  </si>
  <si>
    <t>Quantità</t>
  </si>
  <si>
    <t>DAG e DT</t>
  </si>
  <si>
    <t>Fiscalità</t>
  </si>
  <si>
    <t>Listino per SLA A*</t>
  </si>
  <si>
    <t>Prezzi complessivi per classe in Euro (36 mesi)</t>
  </si>
  <si>
    <t>Offerta per classi</t>
  </si>
  <si>
    <t>Basi d'asta</t>
  </si>
  <si>
    <t>Check basi d'asta</t>
  </si>
  <si>
    <t>Check</t>
  </si>
  <si>
    <t>Prezzo complessivo offerto per i servizi di manutenzione ordinaria in Euro</t>
  </si>
  <si>
    <t>Di cui prezzo complessivo offerto per i servizi di manutenzione del DAG e DT in Euro</t>
  </si>
  <si>
    <t>Di cui prezzo complessivo offerto per i servizi di manutenzione per il Sistema Fiscalità in Euro</t>
  </si>
  <si>
    <t>Tebella 2</t>
  </si>
  <si>
    <t xml:space="preserve">Altri Servizi </t>
  </si>
  <si>
    <t>Prezzo unitario in Euro</t>
  </si>
  <si>
    <t>Servizi aggiuntivi in caso di traslochi (gg/uomo)</t>
  </si>
  <si>
    <t>Servizi professionali (gg/uomo)</t>
  </si>
  <si>
    <t>Prezzo complessivo offerto per altri servizi in Euro</t>
  </si>
  <si>
    <t>Tabella di riepilogo</t>
  </si>
  <si>
    <t>Riepilogo</t>
  </si>
  <si>
    <t>Offerta complessiva in Euro</t>
  </si>
  <si>
    <t>Check Base d'Asta</t>
  </si>
  <si>
    <t>Prezzo Globale offerto in Euro</t>
  </si>
  <si>
    <t>Base d'asta di gara</t>
  </si>
  <si>
    <t>Allegato B - Offerta Economica</t>
  </si>
  <si>
    <t>Interventi manutenzione cablaggi</t>
  </si>
  <si>
    <t>(*) Il listino per classe relativo allo SLA B è imposto equivalente a quello per lo SLA A attraverso il fattore moltiplicativo 0,8</t>
  </si>
  <si>
    <t>Gara per ll’affidamento dei servizi di manutenzione degli apparati di networking relativi al Sistema informatico della Fiscalità , al DAG e al DT del Ministero dell’Economia e Finanze - ID 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</si>
</sst>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11"/>
      <color rgb="FF002060"/>
      <name val="Calibri"/>
      <family val="2"/>
      <scheme val="minor"/>
    </font>
    <font>
      <b/>
      <i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2060"/>
      <name val="Arial"/>
      <family val="2"/>
    </font>
    <font>
      <b/>
      <i/>
      <sz val="10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Gray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rgb="FF002060"/>
      </bottom>
      <diagonal/>
    </border>
    <border>
      <left/>
      <right style="thin">
        <color theme="3"/>
      </right>
      <top style="thin">
        <color theme="3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/>
      <top style="thin">
        <color rgb="FF002060"/>
      </top>
      <bottom style="thin">
        <color indexed="64"/>
      </bottom>
      <diagonal/>
    </border>
    <border>
      <left/>
      <right style="thin">
        <color indexed="64"/>
      </right>
      <top style="thin">
        <color rgb="FF00206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3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5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4" fontId="11" fillId="2" borderId="9" xfId="1" applyFont="1" applyFill="1" applyBorder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horizontal="center" vertical="center"/>
    </xf>
    <xf numFmtId="0" fontId="9" fillId="7" borderId="13" xfId="0" applyFont="1" applyFill="1" applyBorder="1" applyAlignment="1" applyProtection="1">
      <alignment horizontal="center" vertical="center"/>
    </xf>
    <xf numFmtId="0" fontId="3" fillId="7" borderId="13" xfId="0" applyFont="1" applyFill="1" applyBorder="1" applyAlignment="1" applyProtection="1">
      <alignment horizontal="center" vertical="center"/>
    </xf>
    <xf numFmtId="0" fontId="0" fillId="7" borderId="14" xfId="0" applyFill="1" applyBorder="1" applyAlignment="1" applyProtection="1">
      <alignment horizontal="center" vertical="center"/>
    </xf>
    <xf numFmtId="0" fontId="9" fillId="7" borderId="14" xfId="0" applyFont="1" applyFill="1" applyBorder="1" applyAlignment="1" applyProtection="1">
      <alignment horizontal="center" vertical="center"/>
    </xf>
    <xf numFmtId="0" fontId="3" fillId="7" borderId="14" xfId="0" applyFont="1" applyFill="1" applyBorder="1" applyAlignment="1" applyProtection="1">
      <alignment horizontal="center" vertical="center"/>
    </xf>
    <xf numFmtId="0" fontId="0" fillId="7" borderId="6" xfId="0" applyFill="1" applyBorder="1" applyAlignment="1" applyProtection="1">
      <alignment horizontal="center" vertical="center"/>
    </xf>
    <xf numFmtId="0" fontId="9" fillId="7" borderId="6" xfId="0" applyFont="1" applyFill="1" applyBorder="1" applyAlignment="1" applyProtection="1">
      <alignment horizontal="center" vertical="center"/>
    </xf>
    <xf numFmtId="0" fontId="3" fillId="7" borderId="6" xfId="0" applyFont="1" applyFill="1" applyBorder="1" applyAlignment="1" applyProtection="1">
      <alignment horizontal="center" vertical="center"/>
    </xf>
    <xf numFmtId="0" fontId="0" fillId="7" borderId="16" xfId="0" applyFill="1" applyBorder="1" applyAlignment="1" applyProtection="1">
      <alignment horizontal="center" vertical="center"/>
    </xf>
    <xf numFmtId="0" fontId="9" fillId="7" borderId="16" xfId="0" applyFont="1" applyFill="1" applyBorder="1" applyAlignment="1" applyProtection="1">
      <alignment horizontal="center" vertical="center"/>
    </xf>
    <xf numFmtId="0" fontId="3" fillId="7" borderId="16" xfId="0" applyFont="1" applyFill="1" applyBorder="1" applyAlignment="1" applyProtection="1">
      <alignment horizontal="center" vertical="center"/>
    </xf>
    <xf numFmtId="44" fontId="4" fillId="7" borderId="5" xfId="0" applyNumberFormat="1" applyFont="1" applyFill="1" applyBorder="1" applyAlignment="1" applyProtection="1">
      <alignment horizontal="center" vertical="center"/>
    </xf>
    <xf numFmtId="44" fontId="9" fillId="0" borderId="5" xfId="0" applyNumberFormat="1" applyFont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4" borderId="5" xfId="0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44" fontId="0" fillId="5" borderId="5" xfId="1" applyFont="1" applyFill="1" applyBorder="1" applyAlignment="1" applyProtection="1">
      <alignment vertical="center"/>
    </xf>
    <xf numFmtId="44" fontId="0" fillId="0" borderId="0" xfId="1" applyFont="1" applyAlignment="1" applyProtection="1">
      <alignment vertical="center"/>
    </xf>
    <xf numFmtId="0" fontId="2" fillId="4" borderId="15" xfId="0" applyFont="1" applyFill="1" applyBorder="1" applyAlignment="1" applyProtection="1">
      <alignment horizontal="center" vertical="center"/>
    </xf>
    <xf numFmtId="0" fontId="0" fillId="5" borderId="15" xfId="0" applyFill="1" applyBorder="1" applyAlignment="1" applyProtection="1">
      <alignment vertical="center"/>
    </xf>
    <xf numFmtId="0" fontId="0" fillId="6" borderId="15" xfId="0" applyFill="1" applyBorder="1" applyAlignment="1" applyProtection="1">
      <alignment vertical="center"/>
    </xf>
    <xf numFmtId="44" fontId="4" fillId="8" borderId="16" xfId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44" fontId="4" fillId="0" borderId="5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44" fontId="1" fillId="8" borderId="16" xfId="1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49" fontId="6" fillId="0" borderId="17" xfId="0" applyNumberFormat="1" applyFont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horizontal="center" vertical="center"/>
    </xf>
    <xf numFmtId="44" fontId="9" fillId="0" borderId="5" xfId="1" applyFont="1" applyBorder="1" applyAlignment="1" applyProtection="1">
      <alignment horizontal="center" vertical="center"/>
    </xf>
    <xf numFmtId="44" fontId="3" fillId="0" borderId="5" xfId="1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5" fillId="3" borderId="25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44" fontId="4" fillId="8" borderId="27" xfId="1" applyFont="1" applyFill="1" applyBorder="1" applyAlignment="1" applyProtection="1">
      <alignment vertical="center"/>
    </xf>
    <xf numFmtId="0" fontId="4" fillId="0" borderId="28" xfId="0" applyFont="1" applyBorder="1" applyAlignment="1" applyProtection="1">
      <alignment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left" vertical="center" wrapText="1"/>
    </xf>
    <xf numFmtId="0" fontId="5" fillId="3" borderId="29" xfId="0" applyFon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0" fontId="11" fillId="0" borderId="22" xfId="0" applyFont="1" applyBorder="1" applyAlignment="1" applyProtection="1">
      <alignment horizontal="right" vertical="center" wrapText="1"/>
    </xf>
    <xf numFmtId="0" fontId="0" fillId="0" borderId="24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2" fillId="5" borderId="23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44" fontId="1" fillId="8" borderId="27" xfId="1" applyFont="1" applyFill="1" applyBorder="1" applyAlignment="1" applyProtection="1">
      <alignment vertical="center"/>
    </xf>
    <xf numFmtId="0" fontId="0" fillId="0" borderId="28" xfId="0" applyBorder="1" applyAlignment="1" applyProtection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241937</xdr:colOff>
      <xdr:row>0</xdr:row>
      <xdr:rowOff>0</xdr:rowOff>
    </xdr:from>
    <xdr:to>
      <xdr:col>4</xdr:col>
      <xdr:colOff>266701</xdr:colOff>
      <xdr:row>4</xdr:row>
      <xdr:rowOff>54323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7" y="0"/>
          <a:ext cx="1853564" cy="892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admin\shares$\Clients\ATT\ATT%20Quotes\ABC%20supply%2010.03.05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Quote Summary"/>
      <sheetName val="Order Form"/>
      <sheetName val="Yearly Pricing"/>
      <sheetName val="Instructions"/>
      <sheetName val="Discounts"/>
      <sheetName val="Q(1)"/>
      <sheetName val="Q(2)"/>
      <sheetName val="Q(3)"/>
      <sheetName val="Q(4)"/>
      <sheetName val="Q(5)"/>
      <sheetName val="Q(6)"/>
      <sheetName val="Q(7)"/>
      <sheetName val="Q(8)"/>
      <sheetName val="Lookups"/>
    </sheetNames>
    <sheetDataSet>
      <sheetData sheetId="0"/>
      <sheetData sheetId="1"/>
      <sheetData sheetId="2"/>
      <sheetData sheetId="3"/>
      <sheetData sheetId="4"/>
      <sheetData sheetId="5">
        <row r="6">
          <cell r="H6">
            <v>0.25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H1">
            <v>1</v>
          </cell>
          <cell r="K1" t="b">
            <v>0</v>
          </cell>
        </row>
        <row r="2">
          <cell r="K2" t="b">
            <v>0</v>
          </cell>
        </row>
        <row r="3">
          <cell r="K3" t="b">
            <v>0</v>
          </cell>
        </row>
        <row r="4">
          <cell r="K4" t="b">
            <v>0</v>
          </cell>
        </row>
        <row r="5">
          <cell r="K5" t="b">
            <v>0</v>
          </cell>
        </row>
        <row r="6">
          <cell r="K6" t="b">
            <v>0</v>
          </cell>
        </row>
        <row r="7">
          <cell r="K7" t="b">
            <v>0</v>
          </cell>
        </row>
        <row r="8">
          <cell r="K8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workbookViewId="0">
      <selection activeCell="K5" sqref="K5"/>
    </sheetView>
  </sheetViews>
  <sheetFormatPr defaultColWidth="8.85546875" defaultRowHeight="15" x14ac:dyDescent="0.25"/>
  <cols>
    <col min="1" max="2" width="8.85546875" style="20"/>
    <col min="3" max="8" width="4.85546875" style="20" customWidth="1"/>
    <col min="9" max="9" width="19.42578125" style="20" bestFit="1" customWidth="1"/>
    <col min="10" max="10" width="17.5703125" style="20" customWidth="1"/>
    <col min="11" max="11" width="21" style="20" bestFit="1" customWidth="1"/>
    <col min="12" max="14" width="16.85546875" style="20" customWidth="1"/>
    <col min="15" max="16384" width="8.85546875" style="20"/>
  </cols>
  <sheetData>
    <row r="1" spans="1:16" ht="7.5" customHeight="1" x14ac:dyDescent="0.25"/>
    <row r="3" spans="1:16" ht="28.5" customHeight="1" x14ac:dyDescent="0.25">
      <c r="F3" s="38" t="s">
        <v>102</v>
      </c>
      <c r="G3" s="39"/>
      <c r="H3" s="39"/>
      <c r="I3" s="39"/>
      <c r="J3" s="39"/>
      <c r="K3" s="39"/>
      <c r="L3" s="39"/>
      <c r="M3" s="39"/>
    </row>
    <row r="4" spans="1:16" x14ac:dyDescent="0.25">
      <c r="F4" s="38" t="s">
        <v>99</v>
      </c>
      <c r="G4" s="39"/>
      <c r="H4" s="39"/>
      <c r="I4" s="39"/>
      <c r="J4" s="39"/>
      <c r="K4" s="39"/>
      <c r="L4" s="39"/>
      <c r="M4" s="39"/>
    </row>
    <row r="5" spans="1:16" ht="30" customHeight="1" x14ac:dyDescent="0.25">
      <c r="A5" s="50" t="s">
        <v>73</v>
      </c>
      <c r="B5" s="50"/>
      <c r="N5" s="21"/>
    </row>
    <row r="6" spans="1:16" x14ac:dyDescent="0.25">
      <c r="A6" s="40" t="s">
        <v>74</v>
      </c>
      <c r="B6" s="41"/>
      <c r="C6" s="44" t="s">
        <v>75</v>
      </c>
      <c r="D6" s="45"/>
      <c r="E6" s="45"/>
      <c r="F6" s="45"/>
      <c r="G6" s="45"/>
      <c r="H6" s="46"/>
      <c r="N6" s="21"/>
    </row>
    <row r="7" spans="1:16" x14ac:dyDescent="0.25">
      <c r="A7" s="42"/>
      <c r="B7" s="43"/>
      <c r="C7" s="44" t="s">
        <v>76</v>
      </c>
      <c r="D7" s="47"/>
      <c r="E7" s="44" t="s">
        <v>77</v>
      </c>
      <c r="F7" s="47"/>
      <c r="G7" s="44" t="s">
        <v>57</v>
      </c>
      <c r="H7" s="47"/>
      <c r="I7" s="18" t="s">
        <v>78</v>
      </c>
      <c r="J7" s="18"/>
      <c r="K7" s="48" t="s">
        <v>79</v>
      </c>
      <c r="L7" s="48" t="s">
        <v>80</v>
      </c>
      <c r="M7" s="48" t="s">
        <v>81</v>
      </c>
      <c r="N7" s="55" t="s">
        <v>82</v>
      </c>
    </row>
    <row r="8" spans="1:16" ht="38.25" x14ac:dyDescent="0.25">
      <c r="A8" s="1" t="s">
        <v>55</v>
      </c>
      <c r="B8" s="1" t="s">
        <v>56</v>
      </c>
      <c r="C8" s="18" t="s">
        <v>59</v>
      </c>
      <c r="D8" s="18" t="s">
        <v>60</v>
      </c>
      <c r="E8" s="18" t="s">
        <v>59</v>
      </c>
      <c r="F8" s="18" t="s">
        <v>60</v>
      </c>
      <c r="G8" s="18" t="s">
        <v>59</v>
      </c>
      <c r="H8" s="18" t="s">
        <v>60</v>
      </c>
      <c r="I8" s="1" t="s">
        <v>61</v>
      </c>
      <c r="J8" s="2" t="s">
        <v>83</v>
      </c>
      <c r="K8" s="49"/>
      <c r="L8" s="49"/>
      <c r="M8" s="49"/>
      <c r="N8" s="56"/>
    </row>
    <row r="9" spans="1:16" x14ac:dyDescent="0.25">
      <c r="A9" s="22">
        <v>1</v>
      </c>
      <c r="B9" s="22" t="s">
        <v>0</v>
      </c>
      <c r="C9" s="23"/>
      <c r="D9" s="23">
        <v>4</v>
      </c>
      <c r="E9" s="23"/>
      <c r="F9" s="23">
        <v>182</v>
      </c>
      <c r="G9" s="24">
        <f t="shared" ref="G9:G32" si="0">C9+E9</f>
        <v>0</v>
      </c>
      <c r="H9" s="24">
        <f t="shared" ref="H9:H32" si="1">D9+F9</f>
        <v>186</v>
      </c>
      <c r="I9" s="3"/>
      <c r="J9" s="25" t="str">
        <f>IF(I9="","VALORE MANCANTE","")</f>
        <v>VALORE MANCANTE</v>
      </c>
      <c r="K9" s="26">
        <f>I9*(G9+0.8*H9)*36</f>
        <v>0</v>
      </c>
      <c r="L9" s="57">
        <f>SUM(K9:K20)</f>
        <v>0</v>
      </c>
      <c r="M9" s="58">
        <v>427895</v>
      </c>
      <c r="N9" s="59" t="str">
        <f>IF(L9&gt;M9,"ATTENZIONE!!! Offerta superiore alla base d'asta","OK")</f>
        <v>OK</v>
      </c>
      <c r="P9" s="27"/>
    </row>
    <row r="10" spans="1:16" x14ac:dyDescent="0.25">
      <c r="A10" s="22">
        <v>2</v>
      </c>
      <c r="B10" s="22" t="s">
        <v>71</v>
      </c>
      <c r="C10" s="23"/>
      <c r="D10" s="23"/>
      <c r="E10" s="23">
        <v>4</v>
      </c>
      <c r="F10" s="23"/>
      <c r="G10" s="24">
        <f t="shared" si="0"/>
        <v>4</v>
      </c>
      <c r="H10" s="24">
        <f t="shared" si="1"/>
        <v>0</v>
      </c>
      <c r="I10" s="3"/>
      <c r="J10" s="25" t="str">
        <f t="shared" ref="J10:J72" si="2">IF(I10="","VALORE MANCANTE","")</f>
        <v>VALORE MANCANTE</v>
      </c>
      <c r="K10" s="26">
        <f t="shared" ref="K10:K73" si="3">I10*(G10+0.8*H10)*36</f>
        <v>0</v>
      </c>
      <c r="L10" s="57"/>
      <c r="M10" s="58"/>
      <c r="N10" s="59"/>
      <c r="P10" s="27"/>
    </row>
    <row r="11" spans="1:16" x14ac:dyDescent="0.25">
      <c r="A11" s="22">
        <v>2</v>
      </c>
      <c r="B11" s="22" t="s">
        <v>34</v>
      </c>
      <c r="C11" s="23"/>
      <c r="D11" s="23"/>
      <c r="E11" s="23">
        <v>12</v>
      </c>
      <c r="F11" s="23"/>
      <c r="G11" s="24">
        <f t="shared" si="0"/>
        <v>12</v>
      </c>
      <c r="H11" s="24">
        <f t="shared" si="1"/>
        <v>0</v>
      </c>
      <c r="I11" s="3"/>
      <c r="J11" s="25" t="str">
        <f t="shared" si="2"/>
        <v>VALORE MANCANTE</v>
      </c>
      <c r="K11" s="26">
        <f t="shared" si="3"/>
        <v>0</v>
      </c>
      <c r="L11" s="57"/>
      <c r="M11" s="58"/>
      <c r="N11" s="59"/>
      <c r="P11" s="27"/>
    </row>
    <row r="12" spans="1:16" x14ac:dyDescent="0.25">
      <c r="A12" s="22">
        <v>3</v>
      </c>
      <c r="B12" s="22" t="s">
        <v>35</v>
      </c>
      <c r="C12" s="23"/>
      <c r="D12" s="23"/>
      <c r="E12" s="23">
        <v>17</v>
      </c>
      <c r="F12" s="23"/>
      <c r="G12" s="24">
        <f t="shared" si="0"/>
        <v>17</v>
      </c>
      <c r="H12" s="24">
        <f t="shared" si="1"/>
        <v>0</v>
      </c>
      <c r="I12" s="3"/>
      <c r="J12" s="25" t="str">
        <f t="shared" si="2"/>
        <v>VALORE MANCANTE</v>
      </c>
      <c r="K12" s="26">
        <f t="shared" si="3"/>
        <v>0</v>
      </c>
      <c r="L12" s="57"/>
      <c r="M12" s="58"/>
      <c r="N12" s="59"/>
      <c r="P12" s="27"/>
    </row>
    <row r="13" spans="1:16" x14ac:dyDescent="0.25">
      <c r="A13" s="22">
        <v>4</v>
      </c>
      <c r="B13" s="22" t="s">
        <v>36</v>
      </c>
      <c r="C13" s="23">
        <v>6</v>
      </c>
      <c r="D13" s="23"/>
      <c r="E13" s="23">
        <v>20</v>
      </c>
      <c r="F13" s="23"/>
      <c r="G13" s="24">
        <f t="shared" si="0"/>
        <v>26</v>
      </c>
      <c r="H13" s="24">
        <f t="shared" si="1"/>
        <v>0</v>
      </c>
      <c r="I13" s="3"/>
      <c r="J13" s="25" t="str">
        <f t="shared" si="2"/>
        <v>VALORE MANCANTE</v>
      </c>
      <c r="K13" s="26">
        <f t="shared" si="3"/>
        <v>0</v>
      </c>
      <c r="L13" s="57"/>
      <c r="M13" s="58"/>
      <c r="N13" s="59"/>
      <c r="P13" s="27"/>
    </row>
    <row r="14" spans="1:16" x14ac:dyDescent="0.25">
      <c r="A14" s="22">
        <v>4</v>
      </c>
      <c r="B14" s="22" t="s">
        <v>37</v>
      </c>
      <c r="C14" s="23"/>
      <c r="D14" s="23"/>
      <c r="E14" s="23">
        <v>27</v>
      </c>
      <c r="F14" s="23"/>
      <c r="G14" s="24">
        <f t="shared" si="0"/>
        <v>27</v>
      </c>
      <c r="H14" s="24">
        <f t="shared" si="1"/>
        <v>0</v>
      </c>
      <c r="I14" s="3"/>
      <c r="J14" s="25" t="str">
        <f t="shared" si="2"/>
        <v>VALORE MANCANTE</v>
      </c>
      <c r="K14" s="26">
        <f t="shared" si="3"/>
        <v>0</v>
      </c>
      <c r="L14" s="57"/>
      <c r="M14" s="58"/>
      <c r="N14" s="59"/>
      <c r="P14" s="27"/>
    </row>
    <row r="15" spans="1:16" x14ac:dyDescent="0.25">
      <c r="A15" s="22">
        <v>4</v>
      </c>
      <c r="B15" s="22" t="s">
        <v>38</v>
      </c>
      <c r="C15" s="23"/>
      <c r="D15" s="23"/>
      <c r="E15" s="23">
        <v>2</v>
      </c>
      <c r="F15" s="23"/>
      <c r="G15" s="24">
        <f t="shared" si="0"/>
        <v>2</v>
      </c>
      <c r="H15" s="24">
        <f t="shared" si="1"/>
        <v>0</v>
      </c>
      <c r="I15" s="3"/>
      <c r="J15" s="25" t="str">
        <f t="shared" si="2"/>
        <v>VALORE MANCANTE</v>
      </c>
      <c r="K15" s="26">
        <f t="shared" si="3"/>
        <v>0</v>
      </c>
      <c r="L15" s="57"/>
      <c r="M15" s="58"/>
      <c r="N15" s="59"/>
      <c r="P15" s="27"/>
    </row>
    <row r="16" spans="1:16" x14ac:dyDescent="0.25">
      <c r="A16" s="22">
        <v>4</v>
      </c>
      <c r="B16" s="22" t="s">
        <v>39</v>
      </c>
      <c r="C16" s="23">
        <v>1</v>
      </c>
      <c r="D16" s="23"/>
      <c r="E16" s="23"/>
      <c r="F16" s="23"/>
      <c r="G16" s="24">
        <f t="shared" si="0"/>
        <v>1</v>
      </c>
      <c r="H16" s="24">
        <f t="shared" si="1"/>
        <v>0</v>
      </c>
      <c r="I16" s="3"/>
      <c r="J16" s="25" t="str">
        <f t="shared" si="2"/>
        <v>VALORE MANCANTE</v>
      </c>
      <c r="K16" s="26">
        <f t="shared" si="3"/>
        <v>0</v>
      </c>
      <c r="L16" s="57"/>
      <c r="M16" s="58"/>
      <c r="N16" s="59"/>
      <c r="P16" s="27"/>
    </row>
    <row r="17" spans="1:16" x14ac:dyDescent="0.25">
      <c r="A17" s="22">
        <v>5</v>
      </c>
      <c r="B17" s="22" t="s">
        <v>40</v>
      </c>
      <c r="C17" s="23">
        <v>9</v>
      </c>
      <c r="D17" s="23"/>
      <c r="E17" s="23">
        <v>5</v>
      </c>
      <c r="F17" s="23"/>
      <c r="G17" s="24">
        <f t="shared" si="0"/>
        <v>14</v>
      </c>
      <c r="H17" s="24">
        <f t="shared" si="1"/>
        <v>0</v>
      </c>
      <c r="I17" s="3"/>
      <c r="J17" s="25" t="str">
        <f t="shared" si="2"/>
        <v>VALORE MANCANTE</v>
      </c>
      <c r="K17" s="26">
        <f t="shared" si="3"/>
        <v>0</v>
      </c>
      <c r="L17" s="57"/>
      <c r="M17" s="58"/>
      <c r="N17" s="59"/>
      <c r="P17" s="27"/>
    </row>
    <row r="18" spans="1:16" x14ac:dyDescent="0.25">
      <c r="A18" s="22">
        <v>6</v>
      </c>
      <c r="B18" s="22" t="s">
        <v>41</v>
      </c>
      <c r="C18" s="23"/>
      <c r="D18" s="23"/>
      <c r="E18" s="23">
        <v>4</v>
      </c>
      <c r="F18" s="23"/>
      <c r="G18" s="24">
        <f t="shared" si="0"/>
        <v>4</v>
      </c>
      <c r="H18" s="24">
        <f t="shared" si="1"/>
        <v>0</v>
      </c>
      <c r="I18" s="3"/>
      <c r="J18" s="25" t="str">
        <f t="shared" si="2"/>
        <v>VALORE MANCANTE</v>
      </c>
      <c r="K18" s="26">
        <f t="shared" si="3"/>
        <v>0</v>
      </c>
      <c r="L18" s="57"/>
      <c r="M18" s="58"/>
      <c r="N18" s="59"/>
      <c r="P18" s="27"/>
    </row>
    <row r="19" spans="1:16" x14ac:dyDescent="0.25">
      <c r="A19" s="22">
        <v>6</v>
      </c>
      <c r="B19" s="22" t="s">
        <v>42</v>
      </c>
      <c r="C19" s="23">
        <v>4</v>
      </c>
      <c r="D19" s="23"/>
      <c r="E19" s="23"/>
      <c r="F19" s="23"/>
      <c r="G19" s="24">
        <f t="shared" si="0"/>
        <v>4</v>
      </c>
      <c r="H19" s="24">
        <f t="shared" si="1"/>
        <v>0</v>
      </c>
      <c r="I19" s="3"/>
      <c r="J19" s="25" t="str">
        <f t="shared" si="2"/>
        <v>VALORE MANCANTE</v>
      </c>
      <c r="K19" s="26">
        <f t="shared" si="3"/>
        <v>0</v>
      </c>
      <c r="L19" s="57"/>
      <c r="M19" s="58"/>
      <c r="N19" s="59"/>
      <c r="P19" s="27"/>
    </row>
    <row r="20" spans="1:16" x14ac:dyDescent="0.25">
      <c r="A20" s="22">
        <v>6</v>
      </c>
      <c r="B20" s="22" t="s">
        <v>43</v>
      </c>
      <c r="C20" s="23">
        <v>2</v>
      </c>
      <c r="D20" s="23"/>
      <c r="E20" s="23"/>
      <c r="F20" s="23"/>
      <c r="G20" s="24">
        <f t="shared" si="0"/>
        <v>2</v>
      </c>
      <c r="H20" s="24">
        <f t="shared" si="1"/>
        <v>0</v>
      </c>
      <c r="I20" s="3"/>
      <c r="J20" s="25" t="str">
        <f t="shared" si="2"/>
        <v>VALORE MANCANTE</v>
      </c>
      <c r="K20" s="26">
        <f t="shared" si="3"/>
        <v>0</v>
      </c>
      <c r="L20" s="57"/>
      <c r="M20" s="58"/>
      <c r="N20" s="59"/>
      <c r="P20" s="27"/>
    </row>
    <row r="21" spans="1:16" x14ac:dyDescent="0.25">
      <c r="A21" s="22">
        <v>7</v>
      </c>
      <c r="B21" s="22" t="s">
        <v>44</v>
      </c>
      <c r="C21" s="23">
        <v>2</v>
      </c>
      <c r="D21" s="23"/>
      <c r="E21" s="23">
        <v>2</v>
      </c>
      <c r="F21" s="23"/>
      <c r="G21" s="24">
        <f t="shared" si="0"/>
        <v>4</v>
      </c>
      <c r="H21" s="24">
        <f t="shared" si="1"/>
        <v>0</v>
      </c>
      <c r="I21" s="3"/>
      <c r="J21" s="25" t="str">
        <f t="shared" si="2"/>
        <v>VALORE MANCANTE</v>
      </c>
      <c r="K21" s="26">
        <f t="shared" si="3"/>
        <v>0</v>
      </c>
      <c r="L21" s="57">
        <f>SUM(K21:K32)</f>
        <v>0</v>
      </c>
      <c r="M21" s="58">
        <v>498254</v>
      </c>
      <c r="N21" s="59" t="str">
        <f>IF(L21&gt;M21,"ATTENZIONE!!! Offerta superiore alla base d'asta","OK")</f>
        <v>OK</v>
      </c>
      <c r="P21" s="27"/>
    </row>
    <row r="22" spans="1:16" x14ac:dyDescent="0.25">
      <c r="A22" s="22">
        <v>7</v>
      </c>
      <c r="B22" s="22" t="s">
        <v>45</v>
      </c>
      <c r="C22" s="23">
        <v>4</v>
      </c>
      <c r="D22" s="23"/>
      <c r="E22" s="23">
        <v>29</v>
      </c>
      <c r="F22" s="23"/>
      <c r="G22" s="24">
        <f t="shared" si="0"/>
        <v>33</v>
      </c>
      <c r="H22" s="24">
        <f t="shared" si="1"/>
        <v>0</v>
      </c>
      <c r="I22" s="3"/>
      <c r="J22" s="25" t="str">
        <f t="shared" si="2"/>
        <v>VALORE MANCANTE</v>
      </c>
      <c r="K22" s="26">
        <f t="shared" si="3"/>
        <v>0</v>
      </c>
      <c r="L22" s="57"/>
      <c r="M22" s="58"/>
      <c r="N22" s="59"/>
      <c r="P22" s="27"/>
    </row>
    <row r="23" spans="1:16" x14ac:dyDescent="0.25">
      <c r="A23" s="22">
        <v>7</v>
      </c>
      <c r="B23" s="22" t="s">
        <v>46</v>
      </c>
      <c r="C23" s="23"/>
      <c r="D23" s="23"/>
      <c r="E23" s="23">
        <v>4</v>
      </c>
      <c r="F23" s="23"/>
      <c r="G23" s="24">
        <f t="shared" si="0"/>
        <v>4</v>
      </c>
      <c r="H23" s="24">
        <f t="shared" si="1"/>
        <v>0</v>
      </c>
      <c r="I23" s="3"/>
      <c r="J23" s="25" t="str">
        <f t="shared" si="2"/>
        <v>VALORE MANCANTE</v>
      </c>
      <c r="K23" s="26">
        <f t="shared" si="3"/>
        <v>0</v>
      </c>
      <c r="L23" s="57"/>
      <c r="M23" s="58"/>
      <c r="N23" s="59"/>
      <c r="P23" s="27"/>
    </row>
    <row r="24" spans="1:16" x14ac:dyDescent="0.25">
      <c r="A24" s="22">
        <v>8</v>
      </c>
      <c r="B24" s="22" t="s">
        <v>47</v>
      </c>
      <c r="C24" s="23"/>
      <c r="D24" s="23"/>
      <c r="E24" s="23">
        <v>20</v>
      </c>
      <c r="F24" s="23"/>
      <c r="G24" s="24">
        <f t="shared" si="0"/>
        <v>20</v>
      </c>
      <c r="H24" s="24">
        <f t="shared" si="1"/>
        <v>0</v>
      </c>
      <c r="I24" s="3"/>
      <c r="J24" s="25" t="str">
        <f t="shared" si="2"/>
        <v>VALORE MANCANTE</v>
      </c>
      <c r="K24" s="26">
        <f t="shared" si="3"/>
        <v>0</v>
      </c>
      <c r="L24" s="57"/>
      <c r="M24" s="58"/>
      <c r="N24" s="59"/>
      <c r="P24" s="27"/>
    </row>
    <row r="25" spans="1:16" x14ac:dyDescent="0.25">
      <c r="A25" s="22">
        <v>8</v>
      </c>
      <c r="B25" s="22" t="s">
        <v>48</v>
      </c>
      <c r="C25" s="23">
        <v>2</v>
      </c>
      <c r="D25" s="23"/>
      <c r="E25" s="23">
        <v>14</v>
      </c>
      <c r="F25" s="23">
        <v>11</v>
      </c>
      <c r="G25" s="24">
        <f t="shared" si="0"/>
        <v>16</v>
      </c>
      <c r="H25" s="24">
        <f t="shared" si="1"/>
        <v>11</v>
      </c>
      <c r="I25" s="3"/>
      <c r="J25" s="25" t="str">
        <f t="shared" si="2"/>
        <v>VALORE MANCANTE</v>
      </c>
      <c r="K25" s="26">
        <f t="shared" si="3"/>
        <v>0</v>
      </c>
      <c r="L25" s="57"/>
      <c r="M25" s="58"/>
      <c r="N25" s="59"/>
      <c r="P25" s="27"/>
    </row>
    <row r="26" spans="1:16" x14ac:dyDescent="0.25">
      <c r="A26" s="22">
        <v>8</v>
      </c>
      <c r="B26" s="22" t="s">
        <v>49</v>
      </c>
      <c r="C26" s="23"/>
      <c r="D26" s="23"/>
      <c r="E26" s="23">
        <v>18</v>
      </c>
      <c r="F26" s="23"/>
      <c r="G26" s="24">
        <f t="shared" si="0"/>
        <v>18</v>
      </c>
      <c r="H26" s="24">
        <f t="shared" si="1"/>
        <v>0</v>
      </c>
      <c r="I26" s="3"/>
      <c r="J26" s="25" t="str">
        <f t="shared" si="2"/>
        <v>VALORE MANCANTE</v>
      </c>
      <c r="K26" s="26">
        <f t="shared" si="3"/>
        <v>0</v>
      </c>
      <c r="L26" s="57"/>
      <c r="M26" s="58"/>
      <c r="N26" s="59"/>
      <c r="P26" s="27"/>
    </row>
    <row r="27" spans="1:16" x14ac:dyDescent="0.25">
      <c r="A27" s="22">
        <v>8</v>
      </c>
      <c r="B27" s="22" t="s">
        <v>72</v>
      </c>
      <c r="C27" s="23"/>
      <c r="D27" s="23"/>
      <c r="E27" s="23">
        <v>4</v>
      </c>
      <c r="F27" s="23"/>
      <c r="G27" s="24">
        <f t="shared" si="0"/>
        <v>4</v>
      </c>
      <c r="H27" s="24">
        <f t="shared" si="1"/>
        <v>0</v>
      </c>
      <c r="I27" s="3"/>
      <c r="J27" s="25" t="str">
        <f t="shared" si="2"/>
        <v>VALORE MANCANTE</v>
      </c>
      <c r="K27" s="26">
        <f t="shared" si="3"/>
        <v>0</v>
      </c>
      <c r="L27" s="57"/>
      <c r="M27" s="58"/>
      <c r="N27" s="59"/>
      <c r="P27" s="27"/>
    </row>
    <row r="28" spans="1:16" x14ac:dyDescent="0.25">
      <c r="A28" s="22">
        <v>8</v>
      </c>
      <c r="B28" s="22" t="s">
        <v>50</v>
      </c>
      <c r="C28" s="23"/>
      <c r="D28" s="23"/>
      <c r="E28" s="23">
        <v>23</v>
      </c>
      <c r="F28" s="23"/>
      <c r="G28" s="24">
        <f t="shared" si="0"/>
        <v>23</v>
      </c>
      <c r="H28" s="24">
        <f t="shared" si="1"/>
        <v>0</v>
      </c>
      <c r="I28" s="3"/>
      <c r="J28" s="25" t="str">
        <f t="shared" si="2"/>
        <v>VALORE MANCANTE</v>
      </c>
      <c r="K28" s="26">
        <f t="shared" si="3"/>
        <v>0</v>
      </c>
      <c r="L28" s="57"/>
      <c r="M28" s="58"/>
      <c r="N28" s="59"/>
      <c r="P28" s="27"/>
    </row>
    <row r="29" spans="1:16" x14ac:dyDescent="0.25">
      <c r="A29" s="22">
        <v>8</v>
      </c>
      <c r="B29" s="22" t="s">
        <v>51</v>
      </c>
      <c r="C29" s="23"/>
      <c r="D29" s="23"/>
      <c r="E29" s="23">
        <v>4</v>
      </c>
      <c r="F29" s="23"/>
      <c r="G29" s="24">
        <f t="shared" si="0"/>
        <v>4</v>
      </c>
      <c r="H29" s="24">
        <f t="shared" si="1"/>
        <v>0</v>
      </c>
      <c r="I29" s="3"/>
      <c r="J29" s="25" t="str">
        <f t="shared" si="2"/>
        <v>VALORE MANCANTE</v>
      </c>
      <c r="K29" s="26">
        <f t="shared" si="3"/>
        <v>0</v>
      </c>
      <c r="L29" s="57"/>
      <c r="M29" s="58"/>
      <c r="N29" s="59"/>
      <c r="P29" s="27"/>
    </row>
    <row r="30" spans="1:16" x14ac:dyDescent="0.25">
      <c r="A30" s="22">
        <v>9</v>
      </c>
      <c r="B30" s="22" t="s">
        <v>52</v>
      </c>
      <c r="C30" s="23"/>
      <c r="D30" s="23"/>
      <c r="E30" s="23">
        <v>5</v>
      </c>
      <c r="F30" s="23"/>
      <c r="G30" s="24">
        <f t="shared" si="0"/>
        <v>5</v>
      </c>
      <c r="H30" s="24">
        <f t="shared" si="1"/>
        <v>0</v>
      </c>
      <c r="I30" s="3"/>
      <c r="J30" s="25" t="str">
        <f t="shared" si="2"/>
        <v>VALORE MANCANTE</v>
      </c>
      <c r="K30" s="26">
        <f t="shared" si="3"/>
        <v>0</v>
      </c>
      <c r="L30" s="57"/>
      <c r="M30" s="58"/>
      <c r="N30" s="59"/>
      <c r="P30" s="27"/>
    </row>
    <row r="31" spans="1:16" x14ac:dyDescent="0.25">
      <c r="A31" s="22">
        <v>9</v>
      </c>
      <c r="B31" s="22" t="s">
        <v>53</v>
      </c>
      <c r="C31" s="23"/>
      <c r="D31" s="23"/>
      <c r="E31" s="23">
        <v>8</v>
      </c>
      <c r="F31" s="23"/>
      <c r="G31" s="24">
        <f t="shared" si="0"/>
        <v>8</v>
      </c>
      <c r="H31" s="24">
        <f t="shared" si="1"/>
        <v>0</v>
      </c>
      <c r="I31" s="3"/>
      <c r="J31" s="25" t="str">
        <f t="shared" si="2"/>
        <v>VALORE MANCANTE</v>
      </c>
      <c r="K31" s="26">
        <f t="shared" si="3"/>
        <v>0</v>
      </c>
      <c r="L31" s="57"/>
      <c r="M31" s="58"/>
      <c r="N31" s="59"/>
      <c r="P31" s="27"/>
    </row>
    <row r="32" spans="1:16" x14ac:dyDescent="0.25">
      <c r="A32" s="22">
        <v>9</v>
      </c>
      <c r="B32" s="22" t="s">
        <v>54</v>
      </c>
      <c r="C32" s="23"/>
      <c r="D32" s="23"/>
      <c r="E32" s="23">
        <v>2</v>
      </c>
      <c r="F32" s="23"/>
      <c r="G32" s="24">
        <f t="shared" si="0"/>
        <v>2</v>
      </c>
      <c r="H32" s="24">
        <f t="shared" si="1"/>
        <v>0</v>
      </c>
      <c r="I32" s="3"/>
      <c r="J32" s="25" t="str">
        <f t="shared" si="2"/>
        <v>VALORE MANCANTE</v>
      </c>
      <c r="K32" s="26">
        <f t="shared" si="3"/>
        <v>0</v>
      </c>
      <c r="L32" s="57"/>
      <c r="M32" s="58"/>
      <c r="N32" s="59"/>
      <c r="P32" s="27"/>
    </row>
    <row r="33" spans="1:16" x14ac:dyDescent="0.25">
      <c r="A33" s="22">
        <v>10</v>
      </c>
      <c r="B33" s="22" t="s">
        <v>1</v>
      </c>
      <c r="C33" s="23"/>
      <c r="D33" s="23"/>
      <c r="E33" s="23">
        <v>18</v>
      </c>
      <c r="F33" s="23"/>
      <c r="G33" s="24">
        <f t="shared" ref="G33:H74" si="4">C33+E33</f>
        <v>18</v>
      </c>
      <c r="H33" s="24">
        <f t="shared" si="4"/>
        <v>0</v>
      </c>
      <c r="I33" s="3"/>
      <c r="J33" s="25" t="str">
        <f t="shared" si="2"/>
        <v>VALORE MANCANTE</v>
      </c>
      <c r="K33" s="26">
        <f t="shared" si="3"/>
        <v>0</v>
      </c>
      <c r="L33" s="57">
        <f>SUM(K33:K55)</f>
        <v>0</v>
      </c>
      <c r="M33" s="58">
        <v>1624116</v>
      </c>
      <c r="N33" s="59" t="str">
        <f>IF(L33&gt;M33,"ATTENZIONE!!! Offerta superiore alla base d'asta","OK")</f>
        <v>OK</v>
      </c>
      <c r="P33" s="27"/>
    </row>
    <row r="34" spans="1:16" x14ac:dyDescent="0.25">
      <c r="A34" s="22">
        <v>10</v>
      </c>
      <c r="B34" s="22" t="s">
        <v>9</v>
      </c>
      <c r="C34" s="23">
        <v>8</v>
      </c>
      <c r="D34" s="23"/>
      <c r="E34" s="23">
        <v>8</v>
      </c>
      <c r="F34" s="23"/>
      <c r="G34" s="24">
        <f t="shared" ref="G34:H41" si="5">C34+E34</f>
        <v>16</v>
      </c>
      <c r="H34" s="24">
        <f t="shared" si="5"/>
        <v>0</v>
      </c>
      <c r="I34" s="3"/>
      <c r="J34" s="25" t="str">
        <f t="shared" si="2"/>
        <v>VALORE MANCANTE</v>
      </c>
      <c r="K34" s="26">
        <f t="shared" si="3"/>
        <v>0</v>
      </c>
      <c r="L34" s="57"/>
      <c r="M34" s="58"/>
      <c r="N34" s="59"/>
      <c r="P34" s="27"/>
    </row>
    <row r="35" spans="1:16" x14ac:dyDescent="0.25">
      <c r="A35" s="22">
        <v>10</v>
      </c>
      <c r="B35" s="22" t="s">
        <v>12</v>
      </c>
      <c r="C35" s="23"/>
      <c r="D35" s="23"/>
      <c r="E35" s="23">
        <v>72</v>
      </c>
      <c r="F35" s="23"/>
      <c r="G35" s="24">
        <f t="shared" si="5"/>
        <v>72</v>
      </c>
      <c r="H35" s="24">
        <f t="shared" si="5"/>
        <v>0</v>
      </c>
      <c r="I35" s="3"/>
      <c r="J35" s="25" t="str">
        <f t="shared" si="2"/>
        <v>VALORE MANCANTE</v>
      </c>
      <c r="K35" s="26">
        <f t="shared" si="3"/>
        <v>0</v>
      </c>
      <c r="L35" s="57"/>
      <c r="M35" s="58"/>
      <c r="N35" s="59"/>
      <c r="P35" s="27"/>
    </row>
    <row r="36" spans="1:16" x14ac:dyDescent="0.25">
      <c r="A36" s="22">
        <v>10</v>
      </c>
      <c r="B36" s="22" t="s">
        <v>13</v>
      </c>
      <c r="C36" s="23"/>
      <c r="D36" s="23"/>
      <c r="E36" s="23">
        <v>2</v>
      </c>
      <c r="F36" s="23"/>
      <c r="G36" s="24">
        <f t="shared" si="5"/>
        <v>2</v>
      </c>
      <c r="H36" s="24">
        <f t="shared" si="5"/>
        <v>0</v>
      </c>
      <c r="I36" s="3"/>
      <c r="J36" s="25" t="str">
        <f t="shared" si="2"/>
        <v>VALORE MANCANTE</v>
      </c>
      <c r="K36" s="26">
        <f t="shared" si="3"/>
        <v>0</v>
      </c>
      <c r="L36" s="57"/>
      <c r="M36" s="58"/>
      <c r="N36" s="59"/>
      <c r="P36" s="27"/>
    </row>
    <row r="37" spans="1:16" x14ac:dyDescent="0.25">
      <c r="A37" s="22">
        <v>10</v>
      </c>
      <c r="B37" s="22" t="s">
        <v>14</v>
      </c>
      <c r="C37" s="23">
        <v>2</v>
      </c>
      <c r="D37" s="23"/>
      <c r="E37" s="23">
        <v>39</v>
      </c>
      <c r="F37" s="23"/>
      <c r="G37" s="24">
        <f t="shared" si="5"/>
        <v>41</v>
      </c>
      <c r="H37" s="24">
        <f t="shared" si="5"/>
        <v>0</v>
      </c>
      <c r="I37" s="3"/>
      <c r="J37" s="25" t="str">
        <f t="shared" si="2"/>
        <v>VALORE MANCANTE</v>
      </c>
      <c r="K37" s="26">
        <f t="shared" si="3"/>
        <v>0</v>
      </c>
      <c r="L37" s="57"/>
      <c r="M37" s="58"/>
      <c r="N37" s="59"/>
    </row>
    <row r="38" spans="1:16" x14ac:dyDescent="0.25">
      <c r="A38" s="22">
        <v>10</v>
      </c>
      <c r="B38" s="22" t="s">
        <v>15</v>
      </c>
      <c r="C38" s="23"/>
      <c r="D38" s="23"/>
      <c r="E38" s="23">
        <v>41</v>
      </c>
      <c r="F38" s="23">
        <v>3</v>
      </c>
      <c r="G38" s="24">
        <f t="shared" si="5"/>
        <v>41</v>
      </c>
      <c r="H38" s="24">
        <f t="shared" si="5"/>
        <v>3</v>
      </c>
      <c r="I38" s="3"/>
      <c r="J38" s="25" t="str">
        <f t="shared" si="2"/>
        <v>VALORE MANCANTE</v>
      </c>
      <c r="K38" s="26">
        <f t="shared" si="3"/>
        <v>0</v>
      </c>
      <c r="L38" s="57"/>
      <c r="M38" s="58"/>
      <c r="N38" s="59"/>
      <c r="P38" s="27"/>
    </row>
    <row r="39" spans="1:16" x14ac:dyDescent="0.25">
      <c r="A39" s="22">
        <v>10</v>
      </c>
      <c r="B39" s="22" t="s">
        <v>16</v>
      </c>
      <c r="C39" s="23"/>
      <c r="D39" s="23">
        <v>20</v>
      </c>
      <c r="E39" s="23"/>
      <c r="F39" s="23"/>
      <c r="G39" s="24">
        <f t="shared" si="5"/>
        <v>0</v>
      </c>
      <c r="H39" s="24">
        <f t="shared" si="5"/>
        <v>20</v>
      </c>
      <c r="I39" s="3"/>
      <c r="J39" s="25" t="str">
        <f t="shared" si="2"/>
        <v>VALORE MANCANTE</v>
      </c>
      <c r="K39" s="26">
        <f t="shared" si="3"/>
        <v>0</v>
      </c>
      <c r="L39" s="57"/>
      <c r="M39" s="58"/>
      <c r="N39" s="59"/>
      <c r="P39" s="27"/>
    </row>
    <row r="40" spans="1:16" x14ac:dyDescent="0.25">
      <c r="A40" s="22">
        <v>10</v>
      </c>
      <c r="B40" s="22" t="s">
        <v>17</v>
      </c>
      <c r="C40" s="23">
        <v>4</v>
      </c>
      <c r="D40" s="23"/>
      <c r="E40" s="23"/>
      <c r="F40" s="23">
        <v>2</v>
      </c>
      <c r="G40" s="24">
        <f t="shared" si="5"/>
        <v>4</v>
      </c>
      <c r="H40" s="24">
        <f t="shared" si="5"/>
        <v>2</v>
      </c>
      <c r="I40" s="3"/>
      <c r="J40" s="25" t="str">
        <f t="shared" si="2"/>
        <v>VALORE MANCANTE</v>
      </c>
      <c r="K40" s="26">
        <f t="shared" si="3"/>
        <v>0</v>
      </c>
      <c r="L40" s="57"/>
      <c r="M40" s="58"/>
      <c r="N40" s="59"/>
    </row>
    <row r="41" spans="1:16" x14ac:dyDescent="0.25">
      <c r="A41" s="22">
        <v>10</v>
      </c>
      <c r="B41" s="22" t="s">
        <v>18</v>
      </c>
      <c r="C41" s="23"/>
      <c r="D41" s="23"/>
      <c r="E41" s="23">
        <v>2</v>
      </c>
      <c r="F41" s="23"/>
      <c r="G41" s="24">
        <f t="shared" si="5"/>
        <v>2</v>
      </c>
      <c r="H41" s="24">
        <f t="shared" si="5"/>
        <v>0</v>
      </c>
      <c r="I41" s="3"/>
      <c r="J41" s="25" t="str">
        <f t="shared" si="2"/>
        <v>VALORE MANCANTE</v>
      </c>
      <c r="K41" s="26">
        <f t="shared" si="3"/>
        <v>0</v>
      </c>
      <c r="L41" s="57"/>
      <c r="M41" s="58"/>
      <c r="N41" s="59"/>
    </row>
    <row r="42" spans="1:16" x14ac:dyDescent="0.25">
      <c r="A42" s="22">
        <v>10</v>
      </c>
      <c r="B42" s="22" t="s">
        <v>2</v>
      </c>
      <c r="C42" s="23">
        <v>1</v>
      </c>
      <c r="D42" s="23"/>
      <c r="E42" s="23"/>
      <c r="F42" s="23"/>
      <c r="G42" s="24">
        <f t="shared" si="4"/>
        <v>1</v>
      </c>
      <c r="H42" s="24">
        <f t="shared" si="4"/>
        <v>0</v>
      </c>
      <c r="I42" s="3"/>
      <c r="J42" s="25" t="str">
        <f t="shared" si="2"/>
        <v>VALORE MANCANTE</v>
      </c>
      <c r="K42" s="26">
        <f t="shared" si="3"/>
        <v>0</v>
      </c>
      <c r="L42" s="57"/>
      <c r="M42" s="58"/>
      <c r="N42" s="59"/>
    </row>
    <row r="43" spans="1:16" x14ac:dyDescent="0.25">
      <c r="A43" s="22">
        <v>10</v>
      </c>
      <c r="B43" s="22" t="s">
        <v>62</v>
      </c>
      <c r="C43" s="23">
        <v>104</v>
      </c>
      <c r="D43" s="23">
        <v>874</v>
      </c>
      <c r="E43" s="23">
        <v>17</v>
      </c>
      <c r="F43" s="23"/>
      <c r="G43" s="24">
        <f>C43+E43</f>
        <v>121</v>
      </c>
      <c r="H43" s="24">
        <f>D43+F43</f>
        <v>874</v>
      </c>
      <c r="I43" s="3"/>
      <c r="J43" s="25" t="str">
        <f t="shared" si="2"/>
        <v>VALORE MANCANTE</v>
      </c>
      <c r="K43" s="26">
        <f t="shared" si="3"/>
        <v>0</v>
      </c>
      <c r="L43" s="57"/>
      <c r="M43" s="58"/>
      <c r="N43" s="59"/>
    </row>
    <row r="44" spans="1:16" x14ac:dyDescent="0.25">
      <c r="A44" s="22">
        <v>10</v>
      </c>
      <c r="B44" s="22" t="s">
        <v>3</v>
      </c>
      <c r="C44" s="23">
        <v>19</v>
      </c>
      <c r="D44" s="23"/>
      <c r="E44" s="23"/>
      <c r="F44" s="23"/>
      <c r="G44" s="24">
        <f t="shared" si="4"/>
        <v>19</v>
      </c>
      <c r="H44" s="24">
        <f t="shared" si="4"/>
        <v>0</v>
      </c>
      <c r="I44" s="3"/>
      <c r="J44" s="25" t="str">
        <f t="shared" si="2"/>
        <v>VALORE MANCANTE</v>
      </c>
      <c r="K44" s="26">
        <f t="shared" si="3"/>
        <v>0</v>
      </c>
      <c r="L44" s="57"/>
      <c r="M44" s="58"/>
      <c r="N44" s="59"/>
    </row>
    <row r="45" spans="1:16" x14ac:dyDescent="0.25">
      <c r="A45" s="22">
        <v>10</v>
      </c>
      <c r="B45" s="22" t="s">
        <v>4</v>
      </c>
      <c r="C45" s="23">
        <v>49</v>
      </c>
      <c r="D45" s="23"/>
      <c r="E45" s="23"/>
      <c r="F45" s="23"/>
      <c r="G45" s="24">
        <f t="shared" si="4"/>
        <v>49</v>
      </c>
      <c r="H45" s="24">
        <f t="shared" si="4"/>
        <v>0</v>
      </c>
      <c r="I45" s="3"/>
      <c r="J45" s="25" t="str">
        <f t="shared" si="2"/>
        <v>VALORE MANCANTE</v>
      </c>
      <c r="K45" s="26">
        <f t="shared" si="3"/>
        <v>0</v>
      </c>
      <c r="L45" s="57"/>
      <c r="M45" s="58"/>
      <c r="N45" s="59"/>
    </row>
    <row r="46" spans="1:16" x14ac:dyDescent="0.25">
      <c r="A46" s="22">
        <v>10</v>
      </c>
      <c r="B46" s="22" t="s">
        <v>5</v>
      </c>
      <c r="C46" s="23">
        <v>27</v>
      </c>
      <c r="D46" s="23">
        <v>2</v>
      </c>
      <c r="E46" s="23"/>
      <c r="F46" s="23"/>
      <c r="G46" s="24">
        <f t="shared" si="4"/>
        <v>27</v>
      </c>
      <c r="H46" s="24">
        <f t="shared" si="4"/>
        <v>2</v>
      </c>
      <c r="I46" s="3"/>
      <c r="J46" s="25" t="str">
        <f t="shared" si="2"/>
        <v>VALORE MANCANTE</v>
      </c>
      <c r="K46" s="26">
        <f t="shared" si="3"/>
        <v>0</v>
      </c>
      <c r="L46" s="57"/>
      <c r="M46" s="58"/>
      <c r="N46" s="59"/>
    </row>
    <row r="47" spans="1:16" x14ac:dyDescent="0.25">
      <c r="A47" s="22">
        <v>10</v>
      </c>
      <c r="B47" s="22" t="s">
        <v>6</v>
      </c>
      <c r="C47" s="23">
        <v>62</v>
      </c>
      <c r="D47" s="23">
        <v>2</v>
      </c>
      <c r="E47" s="23"/>
      <c r="F47" s="23"/>
      <c r="G47" s="24">
        <f t="shared" si="4"/>
        <v>62</v>
      </c>
      <c r="H47" s="24">
        <f t="shared" si="4"/>
        <v>2</v>
      </c>
      <c r="I47" s="3"/>
      <c r="J47" s="25" t="str">
        <f t="shared" si="2"/>
        <v>VALORE MANCANTE</v>
      </c>
      <c r="K47" s="26">
        <f t="shared" si="3"/>
        <v>0</v>
      </c>
      <c r="L47" s="57"/>
      <c r="M47" s="58"/>
      <c r="N47" s="59"/>
    </row>
    <row r="48" spans="1:16" x14ac:dyDescent="0.25">
      <c r="A48" s="22">
        <v>10</v>
      </c>
      <c r="B48" s="22" t="s">
        <v>7</v>
      </c>
      <c r="C48" s="23">
        <v>6</v>
      </c>
      <c r="D48" s="23">
        <v>124</v>
      </c>
      <c r="E48" s="23"/>
      <c r="F48" s="23"/>
      <c r="G48" s="24">
        <f t="shared" si="4"/>
        <v>6</v>
      </c>
      <c r="H48" s="24">
        <f t="shared" si="4"/>
        <v>124</v>
      </c>
      <c r="I48" s="3"/>
      <c r="J48" s="25" t="str">
        <f t="shared" si="2"/>
        <v>VALORE MANCANTE</v>
      </c>
      <c r="K48" s="26">
        <f t="shared" si="3"/>
        <v>0</v>
      </c>
      <c r="L48" s="57"/>
      <c r="M48" s="58"/>
      <c r="N48" s="59"/>
    </row>
    <row r="49" spans="1:14" x14ac:dyDescent="0.25">
      <c r="A49" s="22">
        <v>10</v>
      </c>
      <c r="B49" s="22" t="s">
        <v>8</v>
      </c>
      <c r="C49" s="23">
        <v>24</v>
      </c>
      <c r="D49" s="23"/>
      <c r="E49" s="23"/>
      <c r="F49" s="23"/>
      <c r="G49" s="24">
        <f t="shared" si="4"/>
        <v>24</v>
      </c>
      <c r="H49" s="24">
        <f t="shared" si="4"/>
        <v>0</v>
      </c>
      <c r="I49" s="3"/>
      <c r="J49" s="25" t="str">
        <f t="shared" si="2"/>
        <v>VALORE MANCANTE</v>
      </c>
      <c r="K49" s="26">
        <f t="shared" si="3"/>
        <v>0</v>
      </c>
      <c r="L49" s="57"/>
      <c r="M49" s="58"/>
      <c r="N49" s="59"/>
    </row>
    <row r="50" spans="1:14" x14ac:dyDescent="0.25">
      <c r="A50" s="22">
        <v>10</v>
      </c>
      <c r="B50" s="22" t="s">
        <v>63</v>
      </c>
      <c r="C50" s="23">
        <v>55</v>
      </c>
      <c r="D50" s="23"/>
      <c r="E50" s="23"/>
      <c r="F50" s="23"/>
      <c r="G50" s="24">
        <f t="shared" ref="G50:H52" si="6">C50+E50</f>
        <v>55</v>
      </c>
      <c r="H50" s="24">
        <f t="shared" si="6"/>
        <v>0</v>
      </c>
      <c r="I50" s="3"/>
      <c r="J50" s="25" t="str">
        <f t="shared" si="2"/>
        <v>VALORE MANCANTE</v>
      </c>
      <c r="K50" s="26">
        <f t="shared" si="3"/>
        <v>0</v>
      </c>
      <c r="L50" s="57"/>
      <c r="M50" s="58"/>
      <c r="N50" s="59"/>
    </row>
    <row r="51" spans="1:14" x14ac:dyDescent="0.25">
      <c r="A51" s="22">
        <v>10</v>
      </c>
      <c r="B51" s="22" t="s">
        <v>64</v>
      </c>
      <c r="C51" s="23"/>
      <c r="D51" s="23"/>
      <c r="E51" s="23">
        <v>24</v>
      </c>
      <c r="F51" s="23"/>
      <c r="G51" s="24">
        <f t="shared" si="6"/>
        <v>24</v>
      </c>
      <c r="H51" s="24">
        <f t="shared" si="6"/>
        <v>0</v>
      </c>
      <c r="I51" s="3"/>
      <c r="J51" s="25" t="str">
        <f t="shared" si="2"/>
        <v>VALORE MANCANTE</v>
      </c>
      <c r="K51" s="26">
        <f t="shared" si="3"/>
        <v>0</v>
      </c>
      <c r="L51" s="57"/>
      <c r="M51" s="58"/>
      <c r="N51" s="59"/>
    </row>
    <row r="52" spans="1:14" x14ac:dyDescent="0.25">
      <c r="A52" s="22">
        <v>10</v>
      </c>
      <c r="B52" s="22" t="s">
        <v>65</v>
      </c>
      <c r="C52" s="23"/>
      <c r="D52" s="23"/>
      <c r="E52" s="23">
        <v>4</v>
      </c>
      <c r="F52" s="23"/>
      <c r="G52" s="24">
        <f t="shared" si="6"/>
        <v>4</v>
      </c>
      <c r="H52" s="24">
        <f t="shared" si="6"/>
        <v>0</v>
      </c>
      <c r="I52" s="3"/>
      <c r="J52" s="25" t="str">
        <f t="shared" si="2"/>
        <v>VALORE MANCANTE</v>
      </c>
      <c r="K52" s="26">
        <f t="shared" si="3"/>
        <v>0</v>
      </c>
      <c r="L52" s="57"/>
      <c r="M52" s="58"/>
      <c r="N52" s="59"/>
    </row>
    <row r="53" spans="1:14" x14ac:dyDescent="0.25">
      <c r="A53" s="22">
        <v>10</v>
      </c>
      <c r="B53" s="22" t="s">
        <v>10</v>
      </c>
      <c r="C53" s="23"/>
      <c r="D53" s="23"/>
      <c r="E53" s="23">
        <v>10</v>
      </c>
      <c r="F53" s="23"/>
      <c r="G53" s="24">
        <f t="shared" si="4"/>
        <v>10</v>
      </c>
      <c r="H53" s="24">
        <f t="shared" si="4"/>
        <v>0</v>
      </c>
      <c r="I53" s="3"/>
      <c r="J53" s="25" t="str">
        <f t="shared" si="2"/>
        <v>VALORE MANCANTE</v>
      </c>
      <c r="K53" s="26">
        <f t="shared" si="3"/>
        <v>0</v>
      </c>
      <c r="L53" s="57"/>
      <c r="M53" s="58"/>
      <c r="N53" s="59"/>
    </row>
    <row r="54" spans="1:14" x14ac:dyDescent="0.25">
      <c r="A54" s="22">
        <v>10</v>
      </c>
      <c r="B54" s="22" t="s">
        <v>11</v>
      </c>
      <c r="C54" s="23"/>
      <c r="D54" s="23"/>
      <c r="E54" s="23">
        <v>6</v>
      </c>
      <c r="F54" s="23"/>
      <c r="G54" s="24">
        <f t="shared" si="4"/>
        <v>6</v>
      </c>
      <c r="H54" s="24">
        <f t="shared" si="4"/>
        <v>0</v>
      </c>
      <c r="I54" s="3"/>
      <c r="J54" s="25" t="str">
        <f t="shared" si="2"/>
        <v>VALORE MANCANTE</v>
      </c>
      <c r="K54" s="26">
        <f t="shared" si="3"/>
        <v>0</v>
      </c>
      <c r="L54" s="57"/>
      <c r="M54" s="58"/>
      <c r="N54" s="59"/>
    </row>
    <row r="55" spans="1:14" x14ac:dyDescent="0.25">
      <c r="A55" s="22">
        <v>10</v>
      </c>
      <c r="B55" s="22" t="s">
        <v>66</v>
      </c>
      <c r="C55" s="23">
        <v>2</v>
      </c>
      <c r="D55" s="23"/>
      <c r="E55" s="23">
        <v>27</v>
      </c>
      <c r="F55" s="23"/>
      <c r="G55" s="24">
        <f t="shared" si="4"/>
        <v>29</v>
      </c>
      <c r="H55" s="24">
        <f t="shared" si="4"/>
        <v>0</v>
      </c>
      <c r="I55" s="3"/>
      <c r="J55" s="25" t="str">
        <f t="shared" si="2"/>
        <v>VALORE MANCANTE</v>
      </c>
      <c r="K55" s="26">
        <f t="shared" si="3"/>
        <v>0</v>
      </c>
      <c r="L55" s="57"/>
      <c r="M55" s="58"/>
      <c r="N55" s="59"/>
    </row>
    <row r="56" spans="1:14" x14ac:dyDescent="0.25">
      <c r="A56" s="22">
        <v>11</v>
      </c>
      <c r="B56" s="22" t="s">
        <v>67</v>
      </c>
      <c r="C56" s="23">
        <v>4</v>
      </c>
      <c r="D56" s="23"/>
      <c r="E56" s="23"/>
      <c r="F56" s="23"/>
      <c r="G56" s="24">
        <f t="shared" si="4"/>
        <v>4</v>
      </c>
      <c r="H56" s="24">
        <f t="shared" si="4"/>
        <v>0</v>
      </c>
      <c r="I56" s="3"/>
      <c r="J56" s="25" t="str">
        <f t="shared" si="2"/>
        <v>VALORE MANCANTE</v>
      </c>
      <c r="K56" s="26">
        <f t="shared" si="3"/>
        <v>0</v>
      </c>
      <c r="L56" s="4"/>
      <c r="M56" s="5"/>
      <c r="N56" s="6"/>
    </row>
    <row r="57" spans="1:14" x14ac:dyDescent="0.25">
      <c r="A57" s="22">
        <v>12</v>
      </c>
      <c r="B57" s="22" t="s">
        <v>19</v>
      </c>
      <c r="C57" s="23"/>
      <c r="D57" s="23"/>
      <c r="E57" s="23">
        <v>6</v>
      </c>
      <c r="F57" s="23"/>
      <c r="G57" s="24">
        <f t="shared" si="4"/>
        <v>6</v>
      </c>
      <c r="H57" s="24">
        <f t="shared" si="4"/>
        <v>0</v>
      </c>
      <c r="I57" s="3"/>
      <c r="J57" s="25" t="str">
        <f t="shared" si="2"/>
        <v>VALORE MANCANTE</v>
      </c>
      <c r="K57" s="26">
        <f t="shared" si="3"/>
        <v>0</v>
      </c>
      <c r="L57" s="7"/>
      <c r="M57" s="8"/>
      <c r="N57" s="9"/>
    </row>
    <row r="58" spans="1:14" x14ac:dyDescent="0.25">
      <c r="A58" s="22">
        <v>13</v>
      </c>
      <c r="B58" s="22" t="s">
        <v>20</v>
      </c>
      <c r="C58" s="23"/>
      <c r="D58" s="23"/>
      <c r="E58" s="23">
        <v>2</v>
      </c>
      <c r="F58" s="23"/>
      <c r="G58" s="24">
        <f t="shared" si="4"/>
        <v>2</v>
      </c>
      <c r="H58" s="24">
        <f t="shared" si="4"/>
        <v>0</v>
      </c>
      <c r="I58" s="3"/>
      <c r="J58" s="25" t="str">
        <f t="shared" si="2"/>
        <v>VALORE MANCANTE</v>
      </c>
      <c r="K58" s="26">
        <f t="shared" si="3"/>
        <v>0</v>
      </c>
      <c r="L58" s="7"/>
      <c r="M58" s="8"/>
      <c r="N58" s="9"/>
    </row>
    <row r="59" spans="1:14" x14ac:dyDescent="0.25">
      <c r="A59" s="22">
        <v>14</v>
      </c>
      <c r="B59" s="22" t="s">
        <v>21</v>
      </c>
      <c r="C59" s="23"/>
      <c r="D59" s="23"/>
      <c r="E59" s="23">
        <v>4</v>
      </c>
      <c r="F59" s="23"/>
      <c r="G59" s="24">
        <f t="shared" si="4"/>
        <v>4</v>
      </c>
      <c r="H59" s="24">
        <f t="shared" si="4"/>
        <v>0</v>
      </c>
      <c r="I59" s="3"/>
      <c r="J59" s="25" t="str">
        <f t="shared" si="2"/>
        <v>VALORE MANCANTE</v>
      </c>
      <c r="K59" s="26">
        <f t="shared" si="3"/>
        <v>0</v>
      </c>
      <c r="L59" s="7"/>
      <c r="M59" s="8"/>
      <c r="N59" s="9"/>
    </row>
    <row r="60" spans="1:14" x14ac:dyDescent="0.25">
      <c r="A60" s="22">
        <v>15</v>
      </c>
      <c r="B60" s="22" t="s">
        <v>68</v>
      </c>
      <c r="C60" s="23"/>
      <c r="D60" s="23"/>
      <c r="E60" s="23">
        <v>7</v>
      </c>
      <c r="F60" s="23"/>
      <c r="G60" s="24">
        <f>C60+E60</f>
        <v>7</v>
      </c>
      <c r="H60" s="24">
        <f>D60+F60</f>
        <v>0</v>
      </c>
      <c r="I60" s="3"/>
      <c r="J60" s="25" t="str">
        <f t="shared" si="2"/>
        <v>VALORE MANCANTE</v>
      </c>
      <c r="K60" s="26">
        <f t="shared" si="3"/>
        <v>0</v>
      </c>
      <c r="L60" s="7"/>
      <c r="M60" s="8"/>
      <c r="N60" s="9"/>
    </row>
    <row r="61" spans="1:14" x14ac:dyDescent="0.25">
      <c r="A61" s="22">
        <v>15</v>
      </c>
      <c r="B61" s="22" t="s">
        <v>22</v>
      </c>
      <c r="C61" s="23"/>
      <c r="D61" s="23"/>
      <c r="E61" s="23">
        <v>2</v>
      </c>
      <c r="F61" s="23"/>
      <c r="G61" s="24">
        <f t="shared" si="4"/>
        <v>2</v>
      </c>
      <c r="H61" s="24">
        <f t="shared" si="4"/>
        <v>0</v>
      </c>
      <c r="I61" s="3"/>
      <c r="J61" s="25" t="str">
        <f t="shared" si="2"/>
        <v>VALORE MANCANTE</v>
      </c>
      <c r="K61" s="26">
        <f t="shared" si="3"/>
        <v>0</v>
      </c>
      <c r="L61" s="7"/>
      <c r="M61" s="8"/>
      <c r="N61" s="9"/>
    </row>
    <row r="62" spans="1:14" x14ac:dyDescent="0.25">
      <c r="A62" s="22">
        <v>17</v>
      </c>
      <c r="B62" s="22" t="s">
        <v>23</v>
      </c>
      <c r="C62" s="23"/>
      <c r="D62" s="23">
        <v>6</v>
      </c>
      <c r="E62" s="23"/>
      <c r="F62" s="23"/>
      <c r="G62" s="24">
        <f t="shared" si="4"/>
        <v>0</v>
      </c>
      <c r="H62" s="24">
        <f t="shared" si="4"/>
        <v>6</v>
      </c>
      <c r="I62" s="3"/>
      <c r="J62" s="25" t="str">
        <f t="shared" si="2"/>
        <v>VALORE MANCANTE</v>
      </c>
      <c r="K62" s="26">
        <f t="shared" si="3"/>
        <v>0</v>
      </c>
      <c r="L62" s="10"/>
      <c r="M62" s="11"/>
      <c r="N62" s="12"/>
    </row>
    <row r="63" spans="1:14" x14ac:dyDescent="0.25">
      <c r="A63" s="22">
        <v>17</v>
      </c>
      <c r="B63" s="22" t="s">
        <v>24</v>
      </c>
      <c r="C63" s="23"/>
      <c r="D63" s="23">
        <v>41</v>
      </c>
      <c r="E63" s="23"/>
      <c r="F63" s="23"/>
      <c r="G63" s="24">
        <f t="shared" si="4"/>
        <v>0</v>
      </c>
      <c r="H63" s="24">
        <f t="shared" si="4"/>
        <v>41</v>
      </c>
      <c r="I63" s="3"/>
      <c r="J63" s="25" t="str">
        <f t="shared" si="2"/>
        <v>VALORE MANCANTE</v>
      </c>
      <c r="K63" s="26">
        <f t="shared" si="3"/>
        <v>0</v>
      </c>
      <c r="L63" s="10"/>
      <c r="M63" s="11"/>
      <c r="N63" s="12"/>
    </row>
    <row r="64" spans="1:14" x14ac:dyDescent="0.25">
      <c r="A64" s="22">
        <v>17</v>
      </c>
      <c r="B64" s="22" t="s">
        <v>25</v>
      </c>
      <c r="C64" s="23"/>
      <c r="D64" s="23">
        <v>71</v>
      </c>
      <c r="E64" s="23"/>
      <c r="F64" s="23"/>
      <c r="G64" s="24">
        <f t="shared" si="4"/>
        <v>0</v>
      </c>
      <c r="H64" s="24">
        <f t="shared" si="4"/>
        <v>71</v>
      </c>
      <c r="I64" s="3"/>
      <c r="J64" s="25" t="str">
        <f t="shared" si="2"/>
        <v>VALORE MANCANTE</v>
      </c>
      <c r="K64" s="26">
        <f t="shared" si="3"/>
        <v>0</v>
      </c>
      <c r="L64" s="10"/>
      <c r="M64" s="11"/>
      <c r="N64" s="12"/>
    </row>
    <row r="65" spans="1:14" x14ac:dyDescent="0.25">
      <c r="A65" s="22">
        <v>17</v>
      </c>
      <c r="B65" s="22" t="s">
        <v>26</v>
      </c>
      <c r="C65" s="23">
        <v>1</v>
      </c>
      <c r="D65" s="23">
        <v>3</v>
      </c>
      <c r="E65" s="23"/>
      <c r="F65" s="23"/>
      <c r="G65" s="24">
        <f t="shared" si="4"/>
        <v>1</v>
      </c>
      <c r="H65" s="24">
        <f t="shared" si="4"/>
        <v>3</v>
      </c>
      <c r="I65" s="3"/>
      <c r="J65" s="25" t="str">
        <f t="shared" si="2"/>
        <v>VALORE MANCANTE</v>
      </c>
      <c r="K65" s="26">
        <f t="shared" si="3"/>
        <v>0</v>
      </c>
      <c r="L65" s="10"/>
      <c r="M65" s="11"/>
      <c r="N65" s="12"/>
    </row>
    <row r="66" spans="1:14" x14ac:dyDescent="0.25">
      <c r="A66" s="22">
        <v>18</v>
      </c>
      <c r="B66" s="22" t="s">
        <v>69</v>
      </c>
      <c r="C66" s="23">
        <v>1</v>
      </c>
      <c r="D66" s="23"/>
      <c r="E66" s="23"/>
      <c r="F66" s="23"/>
      <c r="G66" s="24">
        <f t="shared" si="4"/>
        <v>1</v>
      </c>
      <c r="H66" s="24">
        <f t="shared" si="4"/>
        <v>0</v>
      </c>
      <c r="I66" s="3"/>
      <c r="J66" s="25" t="str">
        <f t="shared" si="2"/>
        <v>VALORE MANCANTE</v>
      </c>
      <c r="K66" s="26">
        <f t="shared" si="3"/>
        <v>0</v>
      </c>
      <c r="L66" s="10"/>
      <c r="M66" s="11"/>
      <c r="N66" s="12"/>
    </row>
    <row r="67" spans="1:14" x14ac:dyDescent="0.25">
      <c r="A67" s="22">
        <v>18</v>
      </c>
      <c r="B67" s="22" t="s">
        <v>70</v>
      </c>
      <c r="C67" s="23">
        <v>1</v>
      </c>
      <c r="D67" s="23"/>
      <c r="E67" s="23"/>
      <c r="F67" s="23"/>
      <c r="G67" s="24">
        <f t="shared" si="4"/>
        <v>1</v>
      </c>
      <c r="H67" s="24">
        <f t="shared" si="4"/>
        <v>0</v>
      </c>
      <c r="I67" s="3"/>
      <c r="J67" s="25" t="str">
        <f t="shared" si="2"/>
        <v>VALORE MANCANTE</v>
      </c>
      <c r="K67" s="26">
        <f t="shared" si="3"/>
        <v>0</v>
      </c>
      <c r="L67" s="10"/>
      <c r="M67" s="11"/>
      <c r="N67" s="12"/>
    </row>
    <row r="68" spans="1:14" x14ac:dyDescent="0.25">
      <c r="A68" s="22">
        <v>18</v>
      </c>
      <c r="B68" s="22" t="s">
        <v>27</v>
      </c>
      <c r="C68" s="23">
        <v>4</v>
      </c>
      <c r="D68" s="23"/>
      <c r="E68" s="23"/>
      <c r="F68" s="23"/>
      <c r="G68" s="24">
        <f t="shared" si="4"/>
        <v>4</v>
      </c>
      <c r="H68" s="24">
        <f t="shared" si="4"/>
        <v>0</v>
      </c>
      <c r="I68" s="3"/>
      <c r="J68" s="25" t="str">
        <f t="shared" si="2"/>
        <v>VALORE MANCANTE</v>
      </c>
      <c r="K68" s="26">
        <f t="shared" si="3"/>
        <v>0</v>
      </c>
      <c r="L68" s="10"/>
      <c r="M68" s="11"/>
      <c r="N68" s="12"/>
    </row>
    <row r="69" spans="1:14" x14ac:dyDescent="0.25">
      <c r="A69" s="22">
        <v>18</v>
      </c>
      <c r="B69" s="22" t="s">
        <v>28</v>
      </c>
      <c r="C69" s="23">
        <v>2</v>
      </c>
      <c r="D69" s="23"/>
      <c r="E69" s="23"/>
      <c r="F69" s="23"/>
      <c r="G69" s="24">
        <f t="shared" si="4"/>
        <v>2</v>
      </c>
      <c r="H69" s="24">
        <f t="shared" si="4"/>
        <v>0</v>
      </c>
      <c r="I69" s="3"/>
      <c r="J69" s="25" t="str">
        <f t="shared" si="2"/>
        <v>VALORE MANCANTE</v>
      </c>
      <c r="K69" s="26">
        <f t="shared" si="3"/>
        <v>0</v>
      </c>
      <c r="L69" s="10"/>
      <c r="M69" s="11"/>
      <c r="N69" s="12"/>
    </row>
    <row r="70" spans="1:14" x14ac:dyDescent="0.25">
      <c r="A70" s="22">
        <v>18</v>
      </c>
      <c r="B70" s="22" t="s">
        <v>29</v>
      </c>
      <c r="C70" s="23">
        <v>414</v>
      </c>
      <c r="D70" s="23"/>
      <c r="E70" s="23"/>
      <c r="F70" s="23"/>
      <c r="G70" s="24">
        <f t="shared" si="4"/>
        <v>414</v>
      </c>
      <c r="H70" s="24">
        <f t="shared" si="4"/>
        <v>0</v>
      </c>
      <c r="I70" s="3"/>
      <c r="J70" s="25" t="str">
        <f t="shared" si="2"/>
        <v>VALORE MANCANTE</v>
      </c>
      <c r="K70" s="26">
        <f t="shared" si="3"/>
        <v>0</v>
      </c>
      <c r="L70" s="10"/>
      <c r="M70" s="11"/>
      <c r="N70" s="12"/>
    </row>
    <row r="71" spans="1:14" x14ac:dyDescent="0.25">
      <c r="A71" s="22">
        <v>18</v>
      </c>
      <c r="B71" s="22" t="s">
        <v>30</v>
      </c>
      <c r="C71" s="23">
        <v>13</v>
      </c>
      <c r="D71" s="23"/>
      <c r="E71" s="23"/>
      <c r="F71" s="23"/>
      <c r="G71" s="24">
        <f t="shared" si="4"/>
        <v>13</v>
      </c>
      <c r="H71" s="24">
        <f t="shared" si="4"/>
        <v>0</v>
      </c>
      <c r="I71" s="3"/>
      <c r="J71" s="25" t="str">
        <f t="shared" si="2"/>
        <v>VALORE MANCANTE</v>
      </c>
      <c r="K71" s="26">
        <f t="shared" si="3"/>
        <v>0</v>
      </c>
      <c r="L71" s="10"/>
      <c r="M71" s="11"/>
      <c r="N71" s="12"/>
    </row>
    <row r="72" spans="1:14" x14ac:dyDescent="0.25">
      <c r="A72" s="22">
        <v>18</v>
      </c>
      <c r="B72" s="22" t="s">
        <v>31</v>
      </c>
      <c r="C72" s="23">
        <v>1</v>
      </c>
      <c r="D72" s="23"/>
      <c r="E72" s="23"/>
      <c r="F72" s="23"/>
      <c r="G72" s="24">
        <f t="shared" si="4"/>
        <v>1</v>
      </c>
      <c r="H72" s="24">
        <f t="shared" si="4"/>
        <v>0</v>
      </c>
      <c r="I72" s="3"/>
      <c r="J72" s="25" t="str">
        <f t="shared" si="2"/>
        <v>VALORE MANCANTE</v>
      </c>
      <c r="K72" s="26">
        <f t="shared" si="3"/>
        <v>0</v>
      </c>
      <c r="L72" s="10"/>
      <c r="M72" s="11"/>
      <c r="N72" s="12"/>
    </row>
    <row r="73" spans="1:14" x14ac:dyDescent="0.25">
      <c r="A73" s="22">
        <v>18</v>
      </c>
      <c r="B73" s="22" t="s">
        <v>32</v>
      </c>
      <c r="C73" s="23">
        <v>5</v>
      </c>
      <c r="D73" s="23"/>
      <c r="E73" s="23"/>
      <c r="F73" s="23"/>
      <c r="G73" s="24">
        <f t="shared" si="4"/>
        <v>5</v>
      </c>
      <c r="H73" s="24">
        <f t="shared" si="4"/>
        <v>0</v>
      </c>
      <c r="I73" s="3"/>
      <c r="J73" s="25" t="str">
        <f>IF(I73="","VALORE MANCANTE","")</f>
        <v>VALORE MANCANTE</v>
      </c>
      <c r="K73" s="26">
        <f t="shared" si="3"/>
        <v>0</v>
      </c>
      <c r="L73" s="10"/>
      <c r="M73" s="11"/>
      <c r="N73" s="12"/>
    </row>
    <row r="74" spans="1:14" x14ac:dyDescent="0.25">
      <c r="A74" s="28">
        <v>18</v>
      </c>
      <c r="B74" s="28" t="s">
        <v>33</v>
      </c>
      <c r="C74" s="29">
        <v>1</v>
      </c>
      <c r="D74" s="29"/>
      <c r="E74" s="29"/>
      <c r="F74" s="29"/>
      <c r="G74" s="30">
        <f t="shared" si="4"/>
        <v>1</v>
      </c>
      <c r="H74" s="30">
        <f t="shared" si="4"/>
        <v>0</v>
      </c>
      <c r="I74" s="3"/>
      <c r="J74" s="25" t="str">
        <f t="shared" ref="J74" si="7">IF(I74="","VALORE MANCANTE","")</f>
        <v>VALORE MANCANTE</v>
      </c>
      <c r="K74" s="26">
        <f t="shared" ref="K74" si="8">I74*(G74+0.8*H74)*36</f>
        <v>0</v>
      </c>
      <c r="L74" s="13"/>
      <c r="M74" s="14"/>
      <c r="N74" s="15"/>
    </row>
    <row r="75" spans="1:14" s="32" customFormat="1" x14ac:dyDescent="0.25">
      <c r="A75" s="60" t="s">
        <v>84</v>
      </c>
      <c r="B75" s="61"/>
      <c r="C75" s="62"/>
      <c r="D75" s="62"/>
      <c r="E75" s="62"/>
      <c r="F75" s="62"/>
      <c r="G75" s="62"/>
      <c r="H75" s="62"/>
      <c r="I75" s="62"/>
      <c r="J75" s="63"/>
      <c r="K75" s="31">
        <f>SUM(K9:K74)</f>
        <v>0</v>
      </c>
      <c r="L75" s="16"/>
      <c r="M75" s="17">
        <v>2830820</v>
      </c>
      <c r="N75" s="17" t="str">
        <f>IF(K75&gt;M75,"ATTENZIONE!!! Offerta superiore alla base d'asta","OK")</f>
        <v>OK</v>
      </c>
    </row>
    <row r="76" spans="1:14" x14ac:dyDescent="0.25">
      <c r="N76" s="21"/>
    </row>
    <row r="77" spans="1:14" x14ac:dyDescent="0.25">
      <c r="A77" s="51" t="s">
        <v>85</v>
      </c>
      <c r="B77" s="52"/>
      <c r="C77" s="53"/>
      <c r="D77" s="53"/>
      <c r="E77" s="53"/>
      <c r="F77" s="53"/>
      <c r="G77" s="53"/>
      <c r="H77" s="53"/>
      <c r="I77" s="53"/>
      <c r="J77" s="53"/>
      <c r="K77" s="54"/>
      <c r="L77" s="33">
        <f>(SUMPRODUCT(I9:I74,C9:C74)+0.8*SUMPRODUCT(I9:I74,D9:D74))*36</f>
        <v>0</v>
      </c>
      <c r="M77" s="17">
        <v>1090225</v>
      </c>
      <c r="N77" s="17" t="str">
        <f>IF(L77&gt;M77,"ATTENZIONE!!! Offerta superiore alla base d'asta","OK")</f>
        <v>OK</v>
      </c>
    </row>
    <row r="78" spans="1:14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  <c r="M78" s="17"/>
      <c r="N78" s="17"/>
    </row>
    <row r="79" spans="1:14" x14ac:dyDescent="0.25">
      <c r="A79" s="51" t="s">
        <v>86</v>
      </c>
      <c r="B79" s="52"/>
      <c r="C79" s="53"/>
      <c r="D79" s="53"/>
      <c r="E79" s="53"/>
      <c r="F79" s="53"/>
      <c r="G79" s="53"/>
      <c r="H79" s="53"/>
      <c r="I79" s="53"/>
      <c r="J79" s="53"/>
      <c r="K79" s="54"/>
      <c r="L79" s="33">
        <f>(SUMPRODUCT(I9:I74,E9:E74)+0.8*SUMPRODUCT(I9:I74,F9:F74))*36</f>
        <v>0</v>
      </c>
      <c r="M79" s="17">
        <v>1740595</v>
      </c>
      <c r="N79" s="17" t="str">
        <f>IF(L79&gt;M79,"ATTENZIONE!!! Offerta superiore alla base d'asta","OK")</f>
        <v>OK</v>
      </c>
    </row>
    <row r="80" spans="1:14" x14ac:dyDescent="0.25">
      <c r="A80" s="35" t="s">
        <v>101</v>
      </c>
      <c r="N80" s="21"/>
    </row>
    <row r="81" spans="1:14" x14ac:dyDescent="0.25">
      <c r="N81" s="21"/>
    </row>
    <row r="82" spans="1:14" x14ac:dyDescent="0.25">
      <c r="A82" s="72" t="s">
        <v>87</v>
      </c>
      <c r="B82" s="39"/>
      <c r="C82" s="39"/>
      <c r="D82" s="39"/>
      <c r="E82" s="39"/>
      <c r="F82" s="39"/>
      <c r="G82" s="39"/>
      <c r="H82" s="39"/>
      <c r="I82" s="39"/>
      <c r="N82" s="21"/>
    </row>
    <row r="83" spans="1:14" ht="25.5" x14ac:dyDescent="0.25">
      <c r="A83" s="79" t="s">
        <v>88</v>
      </c>
      <c r="B83" s="81"/>
      <c r="C83" s="81"/>
      <c r="D83" s="81"/>
      <c r="E83" s="81"/>
      <c r="F83" s="81"/>
      <c r="G83" s="81"/>
      <c r="H83" s="81"/>
      <c r="I83" s="73" t="s">
        <v>75</v>
      </c>
      <c r="J83" s="74"/>
      <c r="K83" s="1" t="s">
        <v>89</v>
      </c>
      <c r="L83" s="19" t="s">
        <v>83</v>
      </c>
      <c r="M83" s="18" t="s">
        <v>58</v>
      </c>
    </row>
    <row r="84" spans="1:14" x14ac:dyDescent="0.25">
      <c r="A84" s="80" t="s">
        <v>100</v>
      </c>
      <c r="B84" s="80"/>
      <c r="C84" s="80"/>
      <c r="D84" s="80"/>
      <c r="E84" s="80"/>
      <c r="F84" s="80"/>
      <c r="G84" s="80"/>
      <c r="H84" s="80"/>
      <c r="I84" s="75">
        <v>240</v>
      </c>
      <c r="J84" s="76"/>
      <c r="K84" s="3"/>
      <c r="L84" s="25" t="str">
        <f>IF(K84="","VALORE MANCANTE","")</f>
        <v>VALORE MANCANTE</v>
      </c>
      <c r="M84" s="36">
        <f>I84*K84</f>
        <v>0</v>
      </c>
    </row>
    <row r="85" spans="1:14" x14ac:dyDescent="0.25">
      <c r="A85" s="80" t="s">
        <v>90</v>
      </c>
      <c r="B85" s="80"/>
      <c r="C85" s="80"/>
      <c r="D85" s="80"/>
      <c r="E85" s="80"/>
      <c r="F85" s="80"/>
      <c r="G85" s="80"/>
      <c r="H85" s="80"/>
      <c r="I85" s="75">
        <v>150</v>
      </c>
      <c r="J85" s="76">
        <v>70</v>
      </c>
      <c r="K85" s="3"/>
      <c r="L85" s="25" t="str">
        <f t="shared" ref="L85:L86" si="9">IF(K85="","VALORE MANCANTE","")</f>
        <v>VALORE MANCANTE</v>
      </c>
      <c r="M85" s="36">
        <f>I85*K85</f>
        <v>0</v>
      </c>
    </row>
    <row r="86" spans="1:14" x14ac:dyDescent="0.25">
      <c r="A86" s="80" t="s">
        <v>91</v>
      </c>
      <c r="B86" s="80"/>
      <c r="C86" s="80"/>
      <c r="D86" s="80"/>
      <c r="E86" s="80"/>
      <c r="F86" s="80"/>
      <c r="G86" s="80"/>
      <c r="H86" s="80"/>
      <c r="I86" s="75">
        <v>300</v>
      </c>
      <c r="J86" s="76">
        <v>70</v>
      </c>
      <c r="K86" s="3"/>
      <c r="L86" s="25" t="str">
        <f t="shared" si="9"/>
        <v>VALORE MANCANTE</v>
      </c>
      <c r="M86" s="36">
        <f>I86*K86</f>
        <v>0</v>
      </c>
    </row>
    <row r="87" spans="1:14" x14ac:dyDescent="0.25">
      <c r="A87" s="51" t="s">
        <v>92</v>
      </c>
      <c r="B87" s="77"/>
      <c r="C87" s="77"/>
      <c r="D87" s="77"/>
      <c r="E87" s="77"/>
      <c r="F87" s="77"/>
      <c r="G87" s="39"/>
      <c r="H87" s="39"/>
      <c r="I87" s="77"/>
      <c r="J87" s="78"/>
      <c r="K87" s="31">
        <f>SUM(M84:M86)</f>
        <v>0</v>
      </c>
      <c r="M87" s="37"/>
    </row>
    <row r="88" spans="1:14" x14ac:dyDescent="0.25">
      <c r="M88" s="37"/>
    </row>
    <row r="89" spans="1:14" x14ac:dyDescent="0.25">
      <c r="A89" s="72" t="s">
        <v>93</v>
      </c>
      <c r="B89" s="39"/>
      <c r="C89" s="39"/>
      <c r="D89" s="39"/>
      <c r="E89" s="39"/>
      <c r="F89" s="39"/>
      <c r="G89" s="39"/>
      <c r="H89" s="39"/>
      <c r="I89" s="39"/>
      <c r="M89" s="37"/>
    </row>
    <row r="90" spans="1:14" x14ac:dyDescent="0.25">
      <c r="A90" s="79" t="s">
        <v>94</v>
      </c>
      <c r="B90" s="39"/>
      <c r="C90" s="39"/>
      <c r="D90" s="39"/>
      <c r="E90" s="39"/>
      <c r="F90" s="39"/>
      <c r="G90" s="39"/>
      <c r="H90" s="39"/>
      <c r="I90" s="39"/>
      <c r="J90" s="78"/>
      <c r="K90" s="70" t="s">
        <v>95</v>
      </c>
      <c r="L90" s="71"/>
      <c r="M90" s="37"/>
    </row>
    <row r="91" spans="1:14" x14ac:dyDescent="0.25">
      <c r="A91" s="82" t="str">
        <f>A75</f>
        <v>Prezzo complessivo offerto per i servizi di manutenzione ordinaria in Euro</v>
      </c>
      <c r="B91" s="83"/>
      <c r="C91" s="83"/>
      <c r="D91" s="83"/>
      <c r="E91" s="83"/>
      <c r="F91" s="83"/>
      <c r="G91" s="83"/>
      <c r="H91" s="83"/>
      <c r="I91" s="83"/>
      <c r="J91" s="84"/>
      <c r="K91" s="85">
        <f>K75</f>
        <v>0</v>
      </c>
      <c r="L91" s="86"/>
      <c r="M91" s="37"/>
    </row>
    <row r="92" spans="1:14" ht="25.5" x14ac:dyDescent="0.25">
      <c r="A92" s="82" t="str">
        <f>A87</f>
        <v>Prezzo complessivo offerto per altri servizi in Euro</v>
      </c>
      <c r="B92" s="83"/>
      <c r="C92" s="83"/>
      <c r="D92" s="83"/>
      <c r="E92" s="83"/>
      <c r="F92" s="83"/>
      <c r="G92" s="83"/>
      <c r="H92" s="83"/>
      <c r="I92" s="83"/>
      <c r="J92" s="84"/>
      <c r="K92" s="85">
        <f>K87</f>
        <v>0</v>
      </c>
      <c r="L92" s="86"/>
      <c r="M92" s="18" t="s">
        <v>98</v>
      </c>
      <c r="N92" s="19" t="s">
        <v>96</v>
      </c>
    </row>
    <row r="93" spans="1:14" s="32" customFormat="1" x14ac:dyDescent="0.25">
      <c r="A93" s="64" t="s">
        <v>97</v>
      </c>
      <c r="B93" s="65"/>
      <c r="C93" s="65"/>
      <c r="D93" s="65"/>
      <c r="E93" s="65"/>
      <c r="F93" s="65"/>
      <c r="G93" s="65"/>
      <c r="H93" s="65"/>
      <c r="I93" s="66"/>
      <c r="J93" s="67"/>
      <c r="K93" s="68">
        <f>SUM(K91:L92)</f>
        <v>0</v>
      </c>
      <c r="L93" s="69"/>
      <c r="M93" s="17">
        <v>3067070</v>
      </c>
      <c r="N93" s="17" t="str">
        <f>IF(K93&gt;M93,"ATTENZIONE!!! Offerta superiore alla base d'asta","OK")</f>
        <v>OK</v>
      </c>
    </row>
    <row r="94" spans="1:14" x14ac:dyDescent="0.25">
      <c r="N94" s="21"/>
    </row>
  </sheetData>
  <sheetProtection password="DA00" sheet="1" objects="1" scenarios="1"/>
  <mergeCells count="43">
    <mergeCell ref="K91:L91"/>
    <mergeCell ref="A92:J92"/>
    <mergeCell ref="K92:L92"/>
    <mergeCell ref="A93:J93"/>
    <mergeCell ref="K93:L93"/>
    <mergeCell ref="K90:L90"/>
    <mergeCell ref="A82:I82"/>
    <mergeCell ref="I83:J83"/>
    <mergeCell ref="I84:J84"/>
    <mergeCell ref="I85:J85"/>
    <mergeCell ref="I86:J86"/>
    <mergeCell ref="A87:J87"/>
    <mergeCell ref="A89:I89"/>
    <mergeCell ref="A90:J90"/>
    <mergeCell ref="A84:H84"/>
    <mergeCell ref="A83:H83"/>
    <mergeCell ref="A85:H85"/>
    <mergeCell ref="A86:H86"/>
    <mergeCell ref="A91:J91"/>
    <mergeCell ref="A79:K79"/>
    <mergeCell ref="N7:N8"/>
    <mergeCell ref="L9:L20"/>
    <mergeCell ref="M9:M20"/>
    <mergeCell ref="N9:N20"/>
    <mergeCell ref="L21:L32"/>
    <mergeCell ref="M21:M32"/>
    <mergeCell ref="N21:N32"/>
    <mergeCell ref="L33:L55"/>
    <mergeCell ref="M33:M55"/>
    <mergeCell ref="N33:N55"/>
    <mergeCell ref="A75:J75"/>
    <mergeCell ref="A77:K77"/>
    <mergeCell ref="F3:M3"/>
    <mergeCell ref="F4:M4"/>
    <mergeCell ref="A6:B7"/>
    <mergeCell ref="C6:H6"/>
    <mergeCell ref="C7:D7"/>
    <mergeCell ref="E7:F7"/>
    <mergeCell ref="G7:H7"/>
    <mergeCell ref="K7:K8"/>
    <mergeCell ref="L7:L8"/>
    <mergeCell ref="M7:M8"/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 - Parte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Bombardier</dc:creator>
  <cp:lastModifiedBy>marco lubicz</cp:lastModifiedBy>
  <dcterms:created xsi:type="dcterms:W3CDTF">2015-12-22T06:01:38Z</dcterms:created>
  <dcterms:modified xsi:type="dcterms:W3CDTF">2015-12-29T16:15:24Z</dcterms:modified>
</cp:coreProperties>
</file>