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lo.portale\Desktop\Consip\SICT\AQ SM 4 - ID 2710\Documentazione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TRATTO" sheetId="16" r:id="rId2"/>
  </sheets>
  <calcPr calcId="162913" calcOnSave="0"/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<sst xmlns="http://schemas.openxmlformats.org/spreadsheetml/2006/main" count="37" uniqueCount="35">
  <si>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</si>
  <si>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</si>
  <si>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</si>
  <si>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</si>
  <si>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</si>
  <si>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</si>
  <si>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</si>
  <si>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</si>
  <si>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</si>
  <si>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</si>
  <si>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</si>
  <si>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</si>
  <si>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</si>
  <si>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</si>
  <si>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</si>
  <si>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</si>
  <si>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</si>
  <si>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</si>
  <si>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</si>
  <si>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</si>
  <si>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</si>
  <si>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</si>
  <si>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</si>
  <si>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</si>
  <si>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</si>
  <si>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</si>
  <si>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</si>
  <si>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</si>
  <si>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</si>
  <si>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</si>
  <si>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</si>
  <si>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</si>
  <si>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par.16.3 del disciplinare di gara (NB: il valore è indicato preventivamente a solo titolo di esempio)</t>
    </r>
  </si>
  <si>
    <t>Importo finale garanzia definitiva</t>
  </si>
  <si>
    <t>Almeno una tra le certificazioni: SA 8000, UNI EN ISO 14001, UNI ISO 45001 (come da Capitolato d'oneri)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</si>
</sst>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7" fillId="0" borderId="0" xfId="0" applyFont="1" applyFill="1" applyAlignment="1">
      <alignment vertical="center"/>
    </xf>
    <xf numFmtId="9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7" workbookViewId="0">
      <selection activeCell="F6" sqref="F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5" customFormat="1" ht="31.5" customHeight="1" x14ac:dyDescent="0.35">
      <c r="C4" s="30" t="s">
        <v>16</v>
      </c>
      <c r="D4" s="30"/>
    </row>
    <row r="5" spans="1:4" s="25" customFormat="1" ht="31.5" customHeight="1" x14ac:dyDescent="0.35">
      <c r="C5" s="30" t="s">
        <v>17</v>
      </c>
      <c r="D5" s="30"/>
    </row>
    <row r="6" spans="1:4" s="25" customFormat="1" ht="31.5" customHeight="1" x14ac:dyDescent="0.35">
      <c r="C6" s="30" t="s">
        <v>18</v>
      </c>
      <c r="D6" s="30"/>
    </row>
    <row r="7" spans="1:4" x14ac:dyDescent="0.35">
      <c r="C7" s="31"/>
      <c r="D7" s="31"/>
    </row>
    <row r="8" spans="1:4" x14ac:dyDescent="0.35">
      <c r="C8" s="30" t="s">
        <v>19</v>
      </c>
      <c r="D8" s="30"/>
    </row>
    <row r="9" spans="1:4" ht="34.5" customHeight="1" x14ac:dyDescent="0.35">
      <c r="C9" s="22" t="s">
        <v>20</v>
      </c>
      <c r="D9" s="21" t="s">
        <v>27</v>
      </c>
    </row>
    <row r="10" spans="1:4" ht="34.5" customHeight="1" x14ac:dyDescent="0.35">
      <c r="C10" s="23" t="s">
        <v>21</v>
      </c>
      <c r="D10" s="21" t="s">
        <v>22</v>
      </c>
    </row>
    <row r="11" spans="1:4" ht="34.5" customHeight="1" x14ac:dyDescent="0.35">
      <c r="C11" s="24" t="s">
        <v>23</v>
      </c>
      <c r="D11" s="21" t="s">
        <v>24</v>
      </c>
    </row>
    <row r="12" spans="1:4" x14ac:dyDescent="0.35">
      <c r="C12" s="21"/>
      <c r="D12" s="21"/>
    </row>
    <row r="13" spans="1:4" x14ac:dyDescent="0.35">
      <c r="C13" s="20"/>
    </row>
    <row r="14" spans="1:4" x14ac:dyDescent="0.35">
      <c r="C14" s="20"/>
    </row>
    <row r="15" spans="1:4" x14ac:dyDescent="0.35">
      <c r="C15" s="20"/>
    </row>
    <row r="16" spans="1:4" x14ac:dyDescent="0.35">
      <c r="C16" s="20"/>
    </row>
    <row r="17" spans="3:3" x14ac:dyDescent="0.35">
      <c r="C17" s="20"/>
    </row>
    <row r="18" spans="3:3" x14ac:dyDescent="0.35">
      <c r="C18" s="20"/>
    </row>
    <row r="19" spans="3:3" x14ac:dyDescent="0.35">
      <c r="C19" s="20"/>
    </row>
    <row r="20" spans="3:3" x14ac:dyDescent="0.35">
      <c r="C20" s="20"/>
    </row>
    <row r="21" spans="3:3" x14ac:dyDescent="0.35">
      <c r="C21" s="2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topLeftCell="A16" zoomScaleNormal="100" zoomScaleSheetLayoutView="97" workbookViewId="0">
      <selection activeCell="D15" sqref="D15:E15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2" t="s">
        <v>11</v>
      </c>
      <c r="C3" s="42"/>
      <c r="D3" s="42"/>
      <c r="E3" s="42"/>
      <c r="F3" s="1"/>
    </row>
    <row r="4" spans="1:13" ht="28.5" customHeight="1" x14ac:dyDescent="0.35">
      <c r="B4" s="55" t="s">
        <v>12</v>
      </c>
      <c r="C4" s="56"/>
      <c r="D4" s="56"/>
      <c r="E4" s="57"/>
      <c r="F4" s="1"/>
    </row>
    <row r="5" spans="1:13" ht="26" x14ac:dyDescent="0.3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35">
      <c r="A6" s="58"/>
      <c r="B6" s="8" t="s">
        <v>5</v>
      </c>
      <c r="C6" s="3">
        <v>0.3</v>
      </c>
      <c r="D6" s="6" t="s">
        <v>26</v>
      </c>
      <c r="E6" s="59">
        <f>IF(D7="s",C7,IF(D6="s",C6,0))</f>
        <v>0</v>
      </c>
      <c r="F6" s="1"/>
    </row>
    <row r="7" spans="1:13" ht="26" x14ac:dyDescent="0.35">
      <c r="A7" s="58"/>
      <c r="B7" s="8" t="s">
        <v>6</v>
      </c>
      <c r="C7" s="3">
        <v>0.5</v>
      </c>
      <c r="D7" s="6" t="s">
        <v>26</v>
      </c>
      <c r="E7" s="60"/>
      <c r="F7" s="1"/>
    </row>
    <row r="8" spans="1:13" hidden="1" x14ac:dyDescent="0.35">
      <c r="B8" s="8"/>
      <c r="C8" s="3"/>
      <c r="E8" s="9"/>
      <c r="F8" s="26" t="s">
        <v>25</v>
      </c>
      <c r="G8" s="10"/>
    </row>
    <row r="9" spans="1:13" x14ac:dyDescent="0.35">
      <c r="B9" s="13" t="s">
        <v>7</v>
      </c>
      <c r="C9" s="14"/>
      <c r="D9" s="15"/>
      <c r="E9" s="16"/>
      <c r="F9" s="61"/>
      <c r="G9" s="62"/>
      <c r="H9" s="62"/>
      <c r="I9" s="62"/>
      <c r="J9" s="62"/>
      <c r="K9" s="62"/>
      <c r="L9" s="62"/>
      <c r="M9" s="62"/>
    </row>
    <row r="10" spans="1:13" ht="27" customHeight="1" x14ac:dyDescent="0.35">
      <c r="A10" s="11"/>
      <c r="B10" s="28" t="s">
        <v>34</v>
      </c>
      <c r="C10" s="29">
        <v>0.2</v>
      </c>
      <c r="D10" s="6" t="s">
        <v>26</v>
      </c>
      <c r="E10" s="9">
        <f>IF(D10="s",C10,0)</f>
        <v>0</v>
      </c>
      <c r="F10" s="61"/>
      <c r="G10" s="62"/>
      <c r="H10" s="62"/>
      <c r="I10" s="62"/>
      <c r="J10" s="62"/>
      <c r="K10" s="62"/>
      <c r="L10" s="62"/>
      <c r="M10" s="62"/>
    </row>
    <row r="11" spans="1:13" ht="43.5" customHeight="1" x14ac:dyDescent="0.35">
      <c r="B11" s="39" t="s">
        <v>4</v>
      </c>
      <c r="C11" s="40"/>
      <c r="D11" s="41">
        <f>IFERROR(1-(1-E6)*(1-E8)*(1-E10),1-(1-E6)*(1-E10))</f>
        <v>0</v>
      </c>
      <c r="E11" s="4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2" t="s">
        <v>8</v>
      </c>
      <c r="C14" s="42"/>
      <c r="D14" s="42"/>
      <c r="E14" s="42"/>
    </row>
    <row r="15" spans="1:13" ht="60.75" customHeight="1" x14ac:dyDescent="0.35">
      <c r="B15" s="49" t="s">
        <v>30</v>
      </c>
      <c r="C15" s="50"/>
      <c r="D15" s="51">
        <v>14401036.800000001</v>
      </c>
      <c r="E15" s="52"/>
      <c r="F15" s="37"/>
      <c r="G15" s="38"/>
      <c r="H15" s="38"/>
      <c r="I15" s="38"/>
      <c r="J15" s="38"/>
      <c r="K15" s="38"/>
      <c r="L15" s="38"/>
      <c r="M15" s="38"/>
    </row>
    <row r="16" spans="1:13" x14ac:dyDescent="0.35">
      <c r="B16" s="53" t="s">
        <v>9</v>
      </c>
      <c r="C16" s="54"/>
      <c r="D16" s="35">
        <f>ROUND((1-$D$11)*$D15,0)</f>
        <v>14401037</v>
      </c>
      <c r="E16" s="35"/>
    </row>
    <row r="19" spans="2:6" ht="31.5" customHeight="1" x14ac:dyDescent="0.35">
      <c r="B19" s="42" t="s">
        <v>28</v>
      </c>
      <c r="C19" s="43"/>
      <c r="D19" s="43"/>
      <c r="E19" s="44"/>
      <c r="F19" s="17"/>
    </row>
    <row r="20" spans="2:6" ht="61.5" customHeight="1" x14ac:dyDescent="0.35">
      <c r="B20" s="45" t="s">
        <v>31</v>
      </c>
      <c r="C20" s="46"/>
      <c r="D20" s="47">
        <v>1000000</v>
      </c>
      <c r="E20" s="48"/>
      <c r="F20" s="4"/>
    </row>
    <row r="21" spans="2:6" ht="44.25" customHeight="1" x14ac:dyDescent="0.35">
      <c r="B21" s="36" t="s">
        <v>32</v>
      </c>
      <c r="C21" s="36"/>
      <c r="D21" s="7">
        <v>0.24</v>
      </c>
      <c r="E21" s="18"/>
      <c r="F21" s="4"/>
    </row>
    <row r="22" spans="2:6" ht="29.25" customHeight="1" x14ac:dyDescent="0.35">
      <c r="B22" s="36" t="s">
        <v>10</v>
      </c>
      <c r="C22" s="36"/>
      <c r="D22" s="27">
        <v>0.1</v>
      </c>
      <c r="E22" s="2">
        <f>D22*D$20</f>
        <v>100000</v>
      </c>
      <c r="F22" s="4"/>
    </row>
    <row r="23" spans="2:6" ht="29.25" customHeight="1" x14ac:dyDescent="0.35">
      <c r="B23" s="36" t="s">
        <v>13</v>
      </c>
      <c r="C23" s="36"/>
      <c r="D23" s="19">
        <f>IF(D21&gt;10%,MIN(D21-10%,10%),0%)</f>
        <v>0.1</v>
      </c>
      <c r="E23" s="2">
        <f>D23*D$20</f>
        <v>100000</v>
      </c>
    </row>
    <row r="24" spans="2:6" ht="29.25" customHeight="1" x14ac:dyDescent="0.35">
      <c r="B24" s="36" t="s">
        <v>14</v>
      </c>
      <c r="C24" s="36"/>
      <c r="D24" s="1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32" t="s">
        <v>29</v>
      </c>
      <c r="C25" s="32"/>
      <c r="D25" s="33">
        <f>SUM(E22:E24)</f>
        <v>279999.99999999994</v>
      </c>
      <c r="E25" s="33"/>
    </row>
    <row r="26" spans="2:6" ht="30" customHeight="1" x14ac:dyDescent="0.35">
      <c r="B26" s="34" t="s">
        <v>33</v>
      </c>
      <c r="C26" s="34"/>
      <c r="D26" s="35">
        <f>ROUND((1-$D$11)*$D25,0)</f>
        <v>280000</v>
      </c>
      <c r="E26" s="35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7 D9:D10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Portale Carmelo</dc:creator>
  <cp:lastModifiedBy>Carmelo Portale</cp:lastModifiedBy>
  <dcterms:created xsi:type="dcterms:W3CDTF">2016-02-02T10:53:31Z</dcterms:created>
  <dcterms:modified xsi:type="dcterms:W3CDTF">2024-06-05T09:57:02Z</dcterms:modified>
</cp:coreProperties>
</file>