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arino\Desktop\ID2785_Pubblicazione\"/>
    </mc:Choice>
  </mc:AlternateContent>
  <xr:revisionPtr revIDLastSave="0" documentId="13_ncr:1_{0ED8CE52-DFA7-4F43-8CFC-A062185AE59A}" xr6:coauthVersionLast="47" xr6:coauthVersionMax="47" xr10:uidLastSave="{00000000-0000-0000-0000-000000000000}"/>
  <bookViews>
    <workbookView xWindow="-108" yWindow="-108" windowWidth="23256" windowHeight="12576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3" l="1"/>
  <c r="E9" i="13"/>
  <c r="E6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<sst xmlns="http://schemas.openxmlformats.org/spreadsheetml/2006/main" count="43" uniqueCount="40">
  <si>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</si>
  <si>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</si>
  <si>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</si>
  <si>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</si>
  <si>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</si>
  <si>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</si>
  <si>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</si>
  <si>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</si>
  <si>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</si>
  <si>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</si>
  <si>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</si>
  <si>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</si>
  <si>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</si>
  <si>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</si>
  <si>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</si>
  <si>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</si>
  <si>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</si>
  <si>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</si>
  <si>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</si>
  <si>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</si>
  <si>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</si>
  <si>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</si>
  <si>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</si>
  <si>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</si>
  <si>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</si>
  <si>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</si>
  <si>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</si>
  <si>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</si>
  <si>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</si>
  <si>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</si>
  <si>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</si>
  <si>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</si>
  <si>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</si>
  <si>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</si>
  <si>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</si>
  <si>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C.1 Possesso della certificazione ISO 13485 in corso di validità</t>
  </si>
  <si>
    <t>C.2 Possesso della certificazione ISO 14001 in corso di validità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</si>
  <si>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par.23.2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</si>
  <si>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</si>
  <si>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al par.10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</si>
</sst>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4.4" x14ac:dyDescent="0.3"/>
  <cols>
    <col min="3" max="3" width="20.21875" customWidth="1"/>
    <col min="4" max="4" width="86" customWidth="1"/>
  </cols>
  <sheetData>
    <row r="1" spans="1:4" x14ac:dyDescent="0.3">
      <c r="A1" t="s">
        <v>23</v>
      </c>
    </row>
    <row r="4" spans="1:4" s="23" customFormat="1" ht="31.5" customHeight="1" x14ac:dyDescent="0.3">
      <c r="C4" s="29" t="s">
        <v>24</v>
      </c>
      <c r="D4" s="29"/>
    </row>
    <row r="5" spans="1:4" s="23" customFormat="1" ht="31.5" customHeight="1" x14ac:dyDescent="0.3">
      <c r="C5" s="29" t="s">
        <v>25</v>
      </c>
      <c r="D5" s="29"/>
    </row>
    <row r="6" spans="1:4" s="23" customFormat="1" ht="31.5" customHeight="1" x14ac:dyDescent="0.3">
      <c r="C6" s="29" t="s">
        <v>26</v>
      </c>
      <c r="D6" s="29"/>
    </row>
    <row r="7" spans="1:4" x14ac:dyDescent="0.3">
      <c r="C7" s="30"/>
      <c r="D7" s="30"/>
    </row>
    <row r="8" spans="1:4" x14ac:dyDescent="0.3">
      <c r="C8" s="29" t="s">
        <v>27</v>
      </c>
      <c r="D8" s="29"/>
    </row>
    <row r="9" spans="1:4" ht="34.5" customHeight="1" x14ac:dyDescent="0.3">
      <c r="C9" s="20" t="s">
        <v>28</v>
      </c>
      <c r="D9" s="19" t="s">
        <v>34</v>
      </c>
    </row>
    <row r="10" spans="1:4" ht="34.5" customHeight="1" x14ac:dyDescent="0.3">
      <c r="C10" s="21" t="s">
        <v>29</v>
      </c>
      <c r="D10" s="19" t="s">
        <v>30</v>
      </c>
    </row>
    <row r="11" spans="1:4" ht="34.5" customHeight="1" x14ac:dyDescent="0.3">
      <c r="C11" s="22" t="s">
        <v>31</v>
      </c>
      <c r="D11" s="19" t="s">
        <v>32</v>
      </c>
    </row>
    <row r="12" spans="1:4" x14ac:dyDescent="0.3">
      <c r="C12" s="19"/>
      <c r="D12" s="19"/>
    </row>
    <row r="13" spans="1:4" x14ac:dyDescent="0.3">
      <c r="C13" s="18"/>
    </row>
    <row r="14" spans="1:4" x14ac:dyDescent="0.3">
      <c r="C14" s="18"/>
    </row>
    <row r="15" spans="1:4" x14ac:dyDescent="0.3">
      <c r="C15" s="18"/>
    </row>
    <row r="16" spans="1:4" x14ac:dyDescent="0.3">
      <c r="C16" s="18"/>
    </row>
    <row r="17" spans="3:3" x14ac:dyDescent="0.3">
      <c r="C17" s="18"/>
    </row>
    <row r="18" spans="3:3" x14ac:dyDescent="0.3">
      <c r="C18" s="18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zoomScaleNormal="100" zoomScaleSheetLayoutView="97" workbookViewId="0">
      <selection activeCell="H11" sqref="H11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48" t="s">
        <v>16</v>
      </c>
      <c r="C3" s="48"/>
      <c r="D3" s="48"/>
      <c r="E3" s="48"/>
      <c r="F3" s="1"/>
    </row>
    <row r="4" spans="1:13" ht="28.5" customHeight="1" x14ac:dyDescent="0.3">
      <c r="B4" s="32" t="s">
        <v>17</v>
      </c>
      <c r="C4" s="33"/>
      <c r="D4" s="33"/>
      <c r="E4" s="34"/>
      <c r="F4" s="1"/>
    </row>
    <row r="5" spans="1:13" ht="27.6" x14ac:dyDescent="0.3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3">
      <c r="A6" s="62"/>
      <c r="B6" s="8" t="s">
        <v>8</v>
      </c>
      <c r="C6" s="3">
        <v>0.3</v>
      </c>
      <c r="D6" s="6" t="s">
        <v>33</v>
      </c>
      <c r="E6" s="63">
        <f>IF(D7="s",C7,IF(D6="s",C6,0))</f>
        <v>0</v>
      </c>
      <c r="F6" s="1"/>
    </row>
    <row r="7" spans="1:13" ht="27.6" x14ac:dyDescent="0.3">
      <c r="A7" s="62"/>
      <c r="B7" s="8" t="s">
        <v>9</v>
      </c>
      <c r="C7" s="3">
        <v>0.5</v>
      </c>
      <c r="D7" s="6" t="s">
        <v>33</v>
      </c>
      <c r="E7" s="64"/>
      <c r="F7" s="1"/>
    </row>
    <row r="8" spans="1:13" x14ac:dyDescent="0.3">
      <c r="B8" s="12" t="s">
        <v>10</v>
      </c>
      <c r="C8" s="13"/>
      <c r="D8" s="14"/>
      <c r="E8" s="15"/>
      <c r="F8" s="28"/>
      <c r="G8" s="24"/>
      <c r="H8" s="24"/>
      <c r="I8" s="24"/>
      <c r="J8" s="24"/>
      <c r="K8" s="24"/>
      <c r="L8" s="24"/>
      <c r="M8" s="24"/>
    </row>
    <row r="9" spans="1:13" ht="40.5" customHeight="1" x14ac:dyDescent="0.3">
      <c r="A9" s="10"/>
      <c r="B9" s="8" t="s">
        <v>35</v>
      </c>
      <c r="C9" s="26">
        <v>0.15</v>
      </c>
      <c r="D9" s="6" t="s">
        <v>33</v>
      </c>
      <c r="E9" s="9">
        <f>IF(D9="s",C9,0)</f>
        <v>0</v>
      </c>
      <c r="F9" s="28"/>
      <c r="G9" s="24"/>
      <c r="H9" s="24"/>
      <c r="I9" s="24"/>
      <c r="J9" s="24"/>
      <c r="K9" s="24"/>
      <c r="L9" s="24"/>
      <c r="M9" s="24"/>
    </row>
    <row r="10" spans="1:13" ht="40.5" customHeight="1" x14ac:dyDescent="0.3">
      <c r="A10" s="25"/>
      <c r="B10" s="8" t="s">
        <v>36</v>
      </c>
      <c r="C10" s="26">
        <v>0.05</v>
      </c>
      <c r="D10" s="6" t="s">
        <v>33</v>
      </c>
      <c r="E10" s="9">
        <f>IF(D10="s",C10,0)</f>
        <v>0</v>
      </c>
      <c r="F10" s="24"/>
      <c r="G10" s="24"/>
      <c r="H10" s="24"/>
      <c r="I10" s="24"/>
      <c r="J10" s="24"/>
      <c r="K10" s="24"/>
      <c r="L10" s="24"/>
      <c r="M10" s="24"/>
    </row>
    <row r="11" spans="1:13" ht="43.5" customHeight="1" x14ac:dyDescent="0.3">
      <c r="B11" s="65" t="s">
        <v>7</v>
      </c>
      <c r="C11" s="66"/>
      <c r="D11" s="67">
        <f>IFERROR(1-(1-E6)*(1-#REF!)*(1-E9)*(1-E10),1-(1-E6)*(1-E9)*(1-E10))</f>
        <v>0</v>
      </c>
      <c r="E11" s="67"/>
      <c r="F11" s="5"/>
      <c r="G11" s="27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48" t="s">
        <v>11</v>
      </c>
      <c r="C14" s="48"/>
      <c r="D14" s="48"/>
      <c r="E14" s="48"/>
    </row>
    <row r="15" spans="1:13" ht="60.75" customHeight="1" x14ac:dyDescent="0.3">
      <c r="B15" s="58" t="s">
        <v>39</v>
      </c>
      <c r="C15" s="59"/>
      <c r="D15" s="53">
        <v>1000000</v>
      </c>
      <c r="E15" s="54"/>
      <c r="F15" s="4"/>
    </row>
    <row r="16" spans="1:13" x14ac:dyDescent="0.3">
      <c r="B16" s="60" t="s">
        <v>12</v>
      </c>
      <c r="C16" s="61"/>
      <c r="D16" s="31">
        <f>ROUND((1-$D$11)*$D15,0)</f>
        <v>1000000</v>
      </c>
      <c r="E16" s="31"/>
    </row>
    <row r="19" spans="2:6" ht="31.5" customHeight="1" x14ac:dyDescent="0.3">
      <c r="B19" s="48" t="s">
        <v>18</v>
      </c>
      <c r="C19" s="49"/>
      <c r="D19" s="49"/>
      <c r="E19" s="50"/>
      <c r="F19" s="16"/>
    </row>
    <row r="20" spans="2:6" ht="61.5" customHeight="1" x14ac:dyDescent="0.3">
      <c r="B20" s="51" t="s">
        <v>38</v>
      </c>
      <c r="C20" s="52"/>
      <c r="D20" s="53">
        <v>1000000</v>
      </c>
      <c r="E20" s="54"/>
      <c r="F20" s="4"/>
    </row>
    <row r="21" spans="2:6" ht="20.25" customHeight="1" x14ac:dyDescent="0.3">
      <c r="B21" s="55" t="s">
        <v>19</v>
      </c>
      <c r="C21" s="56"/>
      <c r="D21" s="56"/>
      <c r="E21" s="57"/>
    </row>
    <row r="22" spans="2:6" x14ac:dyDescent="0.3">
      <c r="B22" s="40" t="s">
        <v>2</v>
      </c>
      <c r="C22" s="41"/>
      <c r="D22" s="46">
        <v>1.4999999999999999E-2</v>
      </c>
      <c r="E22" s="47"/>
      <c r="F22" s="4"/>
    </row>
    <row r="23" spans="2:6" ht="30" customHeight="1" x14ac:dyDescent="0.3">
      <c r="B23" s="42" t="s">
        <v>14</v>
      </c>
      <c r="C23" s="43"/>
      <c r="D23" s="44">
        <f>D22*D$20</f>
        <v>15000</v>
      </c>
      <c r="E23" s="45"/>
    </row>
    <row r="24" spans="2:6" x14ac:dyDescent="0.3">
      <c r="B24" s="39" t="s">
        <v>3</v>
      </c>
      <c r="C24" s="39"/>
      <c r="D24" s="31">
        <f>ROUND((1-$D$11)*$D23,0)</f>
        <v>15000</v>
      </c>
      <c r="E24" s="31"/>
    </row>
    <row r="25" spans="2:6" ht="36.75" customHeight="1" x14ac:dyDescent="0.3">
      <c r="B25" s="35" t="s">
        <v>20</v>
      </c>
      <c r="C25" s="35"/>
      <c r="D25" s="35"/>
      <c r="E25" s="35"/>
    </row>
    <row r="26" spans="2:6" ht="60" customHeight="1" x14ac:dyDescent="0.3">
      <c r="B26" s="36" t="s">
        <v>37</v>
      </c>
      <c r="C26" s="36"/>
      <c r="D26" s="7">
        <v>0.24</v>
      </c>
      <c r="E26" s="17"/>
      <c r="F26" s="4"/>
    </row>
    <row r="27" spans="2:6" ht="29.25" customHeight="1" x14ac:dyDescent="0.3">
      <c r="B27" s="36" t="s">
        <v>13</v>
      </c>
      <c r="C27" s="36"/>
      <c r="D27" s="26">
        <v>0.05</v>
      </c>
      <c r="E27" s="2">
        <f>D27*D$20</f>
        <v>50000</v>
      </c>
      <c r="F27" s="4"/>
    </row>
    <row r="28" spans="2:6" ht="29.25" customHeight="1" x14ac:dyDescent="0.3">
      <c r="B28" s="36" t="s">
        <v>21</v>
      </c>
      <c r="C28" s="36"/>
      <c r="D28" s="9">
        <f>IF(D26&gt;10%,MIN(D26-10%,10%),0%)</f>
        <v>0.1</v>
      </c>
      <c r="E28" s="2">
        <f>D28*D$20</f>
        <v>100000</v>
      </c>
    </row>
    <row r="29" spans="2:6" ht="29.25" customHeight="1" x14ac:dyDescent="0.3">
      <c r="B29" s="36" t="s">
        <v>22</v>
      </c>
      <c r="C29" s="36"/>
      <c r="D29" s="9">
        <f>IF(D26&gt;20%,2*(D26-20%),0%)</f>
        <v>7.999999999999996E-2</v>
      </c>
      <c r="E29" s="2">
        <f>D29*D$20</f>
        <v>79999.999999999956</v>
      </c>
    </row>
    <row r="30" spans="2:6" ht="29.25" customHeight="1" x14ac:dyDescent="0.3">
      <c r="B30" s="37" t="s">
        <v>15</v>
      </c>
      <c r="C30" s="37"/>
      <c r="D30" s="38">
        <f>SUM(E27:E29)</f>
        <v>229999.99999999994</v>
      </c>
      <c r="E30" s="38"/>
    </row>
    <row r="31" spans="2:6" ht="30" customHeight="1" x14ac:dyDescent="0.3">
      <c r="B31" s="39" t="s">
        <v>5</v>
      </c>
      <c r="C31" s="39"/>
      <c r="D31" s="31">
        <f>ROUND((1-$D$11)*$D30,0)</f>
        <v>230000</v>
      </c>
      <c r="E31" s="31"/>
    </row>
  </sheetData>
  <mergeCells count="30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&amp;LAllegato 7 - Foglio Calcolo Riduzioni Cauzioni</oddHeader>
    <oddFooter>&amp;LConsip Public&amp;CID2785 - Accordo Quadro per la fornitura di Tomografi a risonanza magnetica (RM) 3Tesla, servizi connessi, dispositivi e servizi opzionali per le Pubbliche Amministrazioni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Guarino Anna</cp:lastModifiedBy>
  <cp:lastPrinted>2024-10-19T16:45:10Z</cp:lastPrinted>
  <dcterms:created xsi:type="dcterms:W3CDTF">2016-02-02T10:53:31Z</dcterms:created>
  <dcterms:modified xsi:type="dcterms:W3CDTF">2024-10-19T16:45:24Z</dcterms:modified>
</cp:coreProperties>
</file>