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giuliano_salvia_consip_it/Documents/ID2900 - TM10bis - SHARING/DOC DEFINITIVI/"/>
    </mc:Choice>
  </mc:AlternateContent>
  <xr:revisionPtr revIDLastSave="21" documentId="13_ncr:1_{11B9F7A2-19AF-4C10-B41D-264AA389ED9D}" xr6:coauthVersionLast="47" xr6:coauthVersionMax="47" xr10:uidLastSave="{B9688A20-0D5F-4FE3-A5D3-3D631DE4D577}"/>
  <bookViews>
    <workbookView xWindow="-120" yWindow="-120" windowWidth="29040" windowHeight="15840" tabRatio="635" xr2:uid="{00000000-000D-0000-FFFF-FFFF00000000}"/>
  </bookViews>
  <sheets>
    <sheet name="ISTRUZIONI" sheetId="15" r:id="rId1"/>
    <sheet name="GARANZIE CONVENZIONE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3" l="1"/>
  <c r="D26" i="13" l="1"/>
  <c r="E9" i="13" l="1"/>
  <c r="E5" i="13" l="1"/>
  <c r="E7" i="13" l="1"/>
  <c r="E10" i="13" l="1"/>
  <c r="D11" i="13" l="1"/>
  <c r="E25" i="13"/>
  <c r="D27" i="13"/>
  <c r="E27" i="13" s="1"/>
  <c r="E26" i="13"/>
  <c r="D15" i="13" l="1"/>
  <c r="D22" i="13"/>
  <c r="D28" i="13"/>
  <c r="D29" i="13" s="1"/>
</calcChain>
</file>

<file path=xl/sharedStrings.xml><?xml version="1.0" encoding="utf-8"?>
<sst xmlns="http://schemas.openxmlformats.org/spreadsheetml/2006/main" count="44" uniqueCount="40">
  <si>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</si>
  <si>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</si>
  <si>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</si>
  <si>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</si>
  <si>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</si>
  <si>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</si>
  <si>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UNI EN ISO 14001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</si>
  <si>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</si>
  <si>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</si>
  <si>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</si>
  <si>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</si>
  <si>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</si>
  <si>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</si>
  <si>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</si>
  <si>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</si>
  <si>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</si>
  <si>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</si>
  <si>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</si>
  <si>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</si>
  <si>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</si>
  <si>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</si>
  <si>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</si>
  <si>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</si>
  <si>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</si>
  <si>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</si>
  <si>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</si>
  <si>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</si>
  <si>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</si>
  <si>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</si>
  <si>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</si>
  <si>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</si>
  <si>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</si>
  <si>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</si>
  <si>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</si>
  <si>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ISO/IEC 27001:2013 o UNI CEI EN ISO/IEC 27001:2017 o ISO/IEC 27001:2022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</si>
  <si>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 
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</si>
  <si>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 (Prezzo Globale Offerto), determinato come da par. 23.2 del disciplinare di gara
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</si>
  <si>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(“ribasso globale offerto”), determinato come da par. 23.2 del disciplinare
(NB: il valore è indicato preventivamente a solo titolo di esempio)</t>
    </r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</si>
  <si>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Arial"/>
        <family val="2"/>
      </rPr>
      <t>hanno solo finalità di esempio</t>
    </r>
    <r>
      <rPr>
        <sz val="11"/>
        <color theme="1"/>
        <rFont val="Arial"/>
        <family val="2"/>
      </rPr>
      <t>.</t>
    </r>
  </si>
  <si>
    <r>
      <t>B.  Fideiussione, emessa e firmata digitalmente, gestita mediante</t>
    </r>
    <r>
      <rPr>
        <sz val="10"/>
        <rFont val="Calibri"/>
        <family val="2"/>
        <scheme val="minor"/>
      </rPr>
      <t xml:space="preserve">  verifica telematica sul sito internet dell'emittente </t>
    </r>
    <r>
      <rPr>
        <strike/>
        <sz val="10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</si>
</sst>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rgb="FFFF0000"/>
      <name val="Arial"/>
      <family val="2"/>
    </font>
    <font>
      <sz val="10"/>
      <name val="Calibri"/>
      <family val="2"/>
      <scheme val="minor"/>
    </font>
    <font>
      <strike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10" fontId="5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3" fillId="0" borderId="0" xfId="0" applyFont="1"/>
    <xf numFmtId="9" fontId="14" fillId="0" borderId="1" xfId="0" applyNumberFormat="1" applyFont="1" applyBorder="1" applyAlignment="1">
      <alignment horizontal="center" vertical="center"/>
    </xf>
    <xf numFmtId="0" fontId="16" fillId="4" borderId="0" xfId="0" applyFont="1" applyFill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2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5" fillId="4" borderId="2" xfId="2" applyFont="1" applyFill="1" applyBorder="1" applyAlignment="1" applyProtection="1">
      <alignment horizontal="center" vertical="center"/>
      <protection locked="0"/>
    </xf>
    <xf numFmtId="44" fontId="5" fillId="4" borderId="3" xfId="2" applyFont="1" applyFill="1" applyBorder="1" applyAlignment="1" applyProtection="1">
      <alignment horizontal="center" vertical="center"/>
      <protection locked="0"/>
    </xf>
    <xf numFmtId="0" fontId="9" fillId="8" borderId="1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44" fontId="5" fillId="2" borderId="1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4" fontId="2" fillId="0" borderId="8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164" fontId="14" fillId="0" borderId="2" xfId="1" applyNumberFormat="1" applyFont="1" applyBorder="1" applyAlignment="1">
      <alignment horizontal="center" vertical="center"/>
    </xf>
    <xf numFmtId="164" fontId="14" fillId="0" borderId="3" xfId="1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133350</xdr:rowOff>
    </xdr:from>
    <xdr:to>
      <xdr:col>1</xdr:col>
      <xdr:colOff>1297940</xdr:colOff>
      <xdr:row>3</xdr:row>
      <xdr:rowOff>61595</xdr:rowOff>
    </xdr:to>
    <xdr:pic>
      <xdr:nvPicPr>
        <xdr:cNvPr id="2" name="Immagine 1" descr="Immagine che contiene Elementi grafici, Carattere, grafica, logo&#10;&#10;Descrizione generata automaticamente">
          <a:extLst>
            <a:ext uri="{FF2B5EF4-FFF2-40B4-BE49-F238E27FC236}">
              <a16:creationId xmlns:a16="http://schemas.microsoft.com/office/drawing/2014/main" id="{16AB1924-E4D2-1AED-2A32-24DB7E94D5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323850"/>
          <a:ext cx="1259840" cy="3092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6:C23"/>
  <sheetViews>
    <sheetView tabSelected="1" workbookViewId="0">
      <selection activeCell="C23" sqref="C23"/>
    </sheetView>
  </sheetViews>
  <sheetFormatPr defaultRowHeight="15" x14ac:dyDescent="0.25"/>
  <cols>
    <col min="1" max="1" width="3.42578125" customWidth="1"/>
    <col min="2" max="2" width="20.7109375" customWidth="1"/>
    <col min="3" max="3" width="98.28515625" customWidth="1"/>
  </cols>
  <sheetData>
    <row r="6" spans="2:3" s="18" customFormat="1" ht="31.5" customHeight="1" x14ac:dyDescent="0.25">
      <c r="B6" s="24" t="s">
        <v>24</v>
      </c>
      <c r="C6" s="24"/>
    </row>
    <row r="7" spans="2:3" s="18" customFormat="1" ht="31.5" customHeight="1" x14ac:dyDescent="0.25">
      <c r="B7" s="24" t="s">
        <v>25</v>
      </c>
      <c r="C7" s="24"/>
    </row>
    <row r="8" spans="2:3" s="18" customFormat="1" ht="31.5" customHeight="1" x14ac:dyDescent="0.25">
      <c r="B8" s="24" t="s">
        <v>26</v>
      </c>
      <c r="C8" s="24"/>
    </row>
    <row r="9" spans="2:3" ht="19.5" customHeight="1" x14ac:dyDescent="0.25">
      <c r="B9" s="25"/>
      <c r="C9" s="25"/>
    </row>
    <row r="10" spans="2:3" ht="26.25" customHeight="1" x14ac:dyDescent="0.25">
      <c r="B10" s="24" t="s">
        <v>27</v>
      </c>
      <c r="C10" s="24"/>
    </row>
    <row r="11" spans="2:3" ht="34.5" customHeight="1" x14ac:dyDescent="0.25">
      <c r="B11" s="20" t="s">
        <v>28</v>
      </c>
      <c r="C11" s="21" t="s">
        <v>38</v>
      </c>
    </row>
    <row r="12" spans="2:3" ht="34.5" customHeight="1" x14ac:dyDescent="0.25">
      <c r="B12" s="22" t="s">
        <v>29</v>
      </c>
      <c r="C12" s="21" t="s">
        <v>30</v>
      </c>
    </row>
    <row r="13" spans="2:3" ht="34.5" customHeight="1" x14ac:dyDescent="0.25">
      <c r="B13" s="23" t="s">
        <v>31</v>
      </c>
      <c r="C13" s="21" t="s">
        <v>32</v>
      </c>
    </row>
    <row r="14" spans="2:3" x14ac:dyDescent="0.25">
      <c r="B14" s="17"/>
      <c r="C14" s="17"/>
    </row>
    <row r="15" spans="2:3" x14ac:dyDescent="0.25">
      <c r="B15" s="16"/>
    </row>
    <row r="16" spans="2:3" x14ac:dyDescent="0.25">
      <c r="B16" s="16"/>
    </row>
    <row r="17" spans="2:2" x14ac:dyDescent="0.25">
      <c r="B17" s="16"/>
    </row>
    <row r="18" spans="2:2" x14ac:dyDescent="0.25">
      <c r="B18" s="16"/>
    </row>
    <row r="19" spans="2:2" x14ac:dyDescent="0.25">
      <c r="B19" s="16"/>
    </row>
    <row r="20" spans="2:2" x14ac:dyDescent="0.25">
      <c r="B20" s="16"/>
    </row>
    <row r="21" spans="2:2" x14ac:dyDescent="0.25">
      <c r="B21" s="16"/>
    </row>
    <row r="22" spans="2:2" x14ac:dyDescent="0.25">
      <c r="B22" s="16"/>
    </row>
    <row r="23" spans="2:2" x14ac:dyDescent="0.25">
      <c r="B23" s="16"/>
    </row>
  </sheetData>
  <mergeCells count="5">
    <mergeCell ref="B6:C6"/>
    <mergeCell ref="B7:C7"/>
    <mergeCell ref="B8:C8"/>
    <mergeCell ref="B9:C9"/>
    <mergeCell ref="B10:C10"/>
  </mergeCells>
  <pageMargins left="0.7" right="0.7" top="0.75" bottom="0.75" header="0.3" footer="0.3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29"/>
  <sheetViews>
    <sheetView zoomScaleNormal="100" zoomScaleSheetLayoutView="97" workbookViewId="0">
      <selection activeCell="D18" sqref="D18:E18"/>
    </sheetView>
  </sheetViews>
  <sheetFormatPr defaultRowHeight="15" x14ac:dyDescent="0.25"/>
  <cols>
    <col min="1" max="1" width="3.42578125" customWidth="1"/>
    <col min="2" max="2" width="42.85546875" customWidth="1"/>
    <col min="3" max="3" width="13.5703125" customWidth="1"/>
    <col min="5" max="5" width="17.42578125" customWidth="1"/>
  </cols>
  <sheetData>
    <row r="2" spans="1:6" ht="28.5" customHeight="1" x14ac:dyDescent="0.25">
      <c r="B2" s="26" t="s">
        <v>17</v>
      </c>
      <c r="C2" s="26"/>
      <c r="D2" s="26"/>
      <c r="E2" s="26"/>
      <c r="F2" s="1"/>
    </row>
    <row r="3" spans="1:6" ht="28.5" customHeight="1" x14ac:dyDescent="0.25">
      <c r="B3" s="47" t="s">
        <v>18</v>
      </c>
      <c r="C3" s="48"/>
      <c r="D3" s="48"/>
      <c r="E3" s="49"/>
      <c r="F3" s="1"/>
    </row>
    <row r="4" spans="1:6" ht="25.5" x14ac:dyDescent="0.25">
      <c r="B4" s="10" t="s">
        <v>4</v>
      </c>
      <c r="C4" s="10" t="s">
        <v>1</v>
      </c>
      <c r="D4" s="10" t="s">
        <v>0</v>
      </c>
      <c r="E4" s="10" t="s">
        <v>7</v>
      </c>
      <c r="F4" s="1"/>
    </row>
    <row r="5" spans="1:6" x14ac:dyDescent="0.25">
      <c r="A5" s="27"/>
      <c r="B5" s="7" t="s">
        <v>9</v>
      </c>
      <c r="C5" s="3">
        <v>0.3</v>
      </c>
      <c r="D5" s="5" t="s">
        <v>33</v>
      </c>
      <c r="E5" s="28">
        <f>IF(D6="s",C6,IF(D5="s",C5,0))</f>
        <v>0</v>
      </c>
      <c r="F5" s="1"/>
    </row>
    <row r="6" spans="1:6" ht="25.5" x14ac:dyDescent="0.25">
      <c r="A6" s="27"/>
      <c r="B6" s="7" t="s">
        <v>10</v>
      </c>
      <c r="C6" s="3">
        <v>0.5</v>
      </c>
      <c r="D6" s="5" t="s">
        <v>33</v>
      </c>
      <c r="E6" s="29"/>
      <c r="F6" s="1"/>
    </row>
    <row r="7" spans="1:6" ht="38.25" x14ac:dyDescent="0.25">
      <c r="B7" s="7" t="s">
        <v>39</v>
      </c>
      <c r="C7" s="3">
        <v>0.1</v>
      </c>
      <c r="D7" s="5" t="s">
        <v>33</v>
      </c>
      <c r="E7" s="8">
        <f>IF(D7="s",C7,0)</f>
        <v>0</v>
      </c>
      <c r="F7" s="1"/>
    </row>
    <row r="8" spans="1:6" x14ac:dyDescent="0.25">
      <c r="B8" s="11" t="s">
        <v>11</v>
      </c>
      <c r="C8" s="12"/>
      <c r="D8" s="13"/>
      <c r="E8" s="14"/>
      <c r="F8" s="1"/>
    </row>
    <row r="9" spans="1:6" ht="25.5" x14ac:dyDescent="0.25">
      <c r="B9" s="7" t="s">
        <v>34</v>
      </c>
      <c r="C9" s="3">
        <v>0.1</v>
      </c>
      <c r="D9" s="5" t="s">
        <v>33</v>
      </c>
      <c r="E9" s="8">
        <f>IF(D9="s",C9,0)</f>
        <v>0</v>
      </c>
      <c r="F9" s="1"/>
    </row>
    <row r="10" spans="1:6" ht="27" customHeight="1" x14ac:dyDescent="0.25">
      <c r="A10" s="9"/>
      <c r="B10" s="7" t="s">
        <v>6</v>
      </c>
      <c r="C10" s="3">
        <v>0.1</v>
      </c>
      <c r="D10" s="5" t="s">
        <v>33</v>
      </c>
      <c r="E10" s="8">
        <f>IF(D10="s",C10,0)</f>
        <v>0</v>
      </c>
      <c r="F10" s="1"/>
    </row>
    <row r="11" spans="1:6" ht="43.5" customHeight="1" x14ac:dyDescent="0.25">
      <c r="B11" s="30" t="s">
        <v>8</v>
      </c>
      <c r="C11" s="31"/>
      <c r="D11" s="32">
        <f>IFERROR(1-(1-E5)*(1-E7)*(1-E9)*(1-E10),1-(1-E5)*(1-E9)*(1-E10))</f>
        <v>0</v>
      </c>
      <c r="E11" s="32"/>
      <c r="F11" s="1"/>
    </row>
    <row r="12" spans="1:6" ht="15" customHeight="1" x14ac:dyDescent="0.25">
      <c r="B12" s="1"/>
      <c r="C12" s="1"/>
      <c r="D12" s="1"/>
      <c r="E12" s="1"/>
      <c r="F12" s="1"/>
    </row>
    <row r="13" spans="1:6" ht="30" customHeight="1" x14ac:dyDescent="0.25">
      <c r="B13" s="26" t="s">
        <v>12</v>
      </c>
      <c r="C13" s="26"/>
      <c r="D13" s="26"/>
      <c r="E13" s="26"/>
      <c r="F13" s="1"/>
    </row>
    <row r="14" spans="1:6" ht="60.75" customHeight="1" x14ac:dyDescent="0.25">
      <c r="B14" s="42" t="s">
        <v>35</v>
      </c>
      <c r="C14" s="43"/>
      <c r="D14" s="37">
        <v>8243005.2999999998</v>
      </c>
      <c r="E14" s="38"/>
      <c r="F14" s="1"/>
    </row>
    <row r="15" spans="1:6" x14ac:dyDescent="0.25">
      <c r="B15" s="44" t="s">
        <v>13</v>
      </c>
      <c r="C15" s="45"/>
      <c r="D15" s="46">
        <f>ROUND((1-$D$11)*$D14,0)</f>
        <v>8243005</v>
      </c>
      <c r="E15" s="46"/>
      <c r="F15" s="1"/>
    </row>
    <row r="16" spans="1:6" ht="15" customHeight="1" x14ac:dyDescent="0.25">
      <c r="F16" s="1"/>
    </row>
    <row r="17" spans="2:6" ht="31.5" customHeight="1" x14ac:dyDescent="0.25">
      <c r="B17" s="26" t="s">
        <v>19</v>
      </c>
      <c r="C17" s="33"/>
      <c r="D17" s="33"/>
      <c r="E17" s="34"/>
      <c r="F17" s="1"/>
    </row>
    <row r="18" spans="2:6" ht="61.5" customHeight="1" x14ac:dyDescent="0.25">
      <c r="B18" s="35" t="s">
        <v>36</v>
      </c>
      <c r="C18" s="36"/>
      <c r="D18" s="37">
        <v>261028501</v>
      </c>
      <c r="E18" s="38"/>
      <c r="F18" s="1"/>
    </row>
    <row r="19" spans="2:6" ht="20.25" customHeight="1" x14ac:dyDescent="0.25">
      <c r="B19" s="39" t="s">
        <v>20</v>
      </c>
      <c r="C19" s="40"/>
      <c r="D19" s="40"/>
      <c r="E19" s="41"/>
      <c r="F19" s="1"/>
    </row>
    <row r="20" spans="2:6" x14ac:dyDescent="0.25">
      <c r="B20" s="55" t="s">
        <v>2</v>
      </c>
      <c r="C20" s="56"/>
      <c r="D20" s="61">
        <v>5.0000000000000001E-3</v>
      </c>
      <c r="E20" s="62"/>
      <c r="F20" s="1"/>
    </row>
    <row r="21" spans="2:6" ht="30" customHeight="1" x14ac:dyDescent="0.25">
      <c r="B21" s="57" t="s">
        <v>15</v>
      </c>
      <c r="C21" s="58"/>
      <c r="D21" s="59">
        <f>D20*D$18</f>
        <v>1305142.5050000001</v>
      </c>
      <c r="E21" s="60"/>
      <c r="F21" s="1"/>
    </row>
    <row r="22" spans="2:6" x14ac:dyDescent="0.25">
      <c r="B22" s="54" t="s">
        <v>3</v>
      </c>
      <c r="C22" s="54"/>
      <c r="D22" s="46">
        <f>ROUND((1-$D$11)*$D21,0)</f>
        <v>1305143</v>
      </c>
      <c r="E22" s="46"/>
    </row>
    <row r="23" spans="2:6" ht="36.75" customHeight="1" x14ac:dyDescent="0.25">
      <c r="B23" s="50" t="s">
        <v>21</v>
      </c>
      <c r="C23" s="50"/>
      <c r="D23" s="50"/>
      <c r="E23" s="50"/>
    </row>
    <row r="24" spans="2:6" ht="57.75" customHeight="1" x14ac:dyDescent="0.25">
      <c r="B24" s="51" t="s">
        <v>37</v>
      </c>
      <c r="C24" s="51"/>
      <c r="D24" s="6">
        <v>0.24</v>
      </c>
      <c r="E24" s="15"/>
      <c r="F24" s="4"/>
    </row>
    <row r="25" spans="2:6" ht="29.25" customHeight="1" x14ac:dyDescent="0.25">
      <c r="B25" s="51" t="s">
        <v>14</v>
      </c>
      <c r="C25" s="51"/>
      <c r="D25" s="19">
        <v>0.05</v>
      </c>
      <c r="E25" s="2">
        <f>D25*D$18</f>
        <v>13051425.050000001</v>
      </c>
      <c r="F25" s="4"/>
    </row>
    <row r="26" spans="2:6" ht="29.25" customHeight="1" x14ac:dyDescent="0.25">
      <c r="B26" s="51" t="s">
        <v>22</v>
      </c>
      <c r="C26" s="51"/>
      <c r="D26" s="8">
        <f>IF(D24&gt;10%,MIN(D24-10%,10%),0%)</f>
        <v>0.1</v>
      </c>
      <c r="E26" s="2">
        <f>D26*D$18</f>
        <v>26102850.100000001</v>
      </c>
    </row>
    <row r="27" spans="2:6" ht="29.25" customHeight="1" x14ac:dyDescent="0.25">
      <c r="B27" s="51" t="s">
        <v>23</v>
      </c>
      <c r="C27" s="51"/>
      <c r="D27" s="8">
        <f>IF(D24&gt;20%,2*(D24-20%),0%)</f>
        <v>7.999999999999996E-2</v>
      </c>
      <c r="E27" s="2">
        <f>D27*D$18</f>
        <v>20882280.079999991</v>
      </c>
    </row>
    <row r="28" spans="2:6" ht="29.25" customHeight="1" x14ac:dyDescent="0.25">
      <c r="B28" s="52" t="s">
        <v>16</v>
      </c>
      <c r="C28" s="52"/>
      <c r="D28" s="53">
        <f>SUM(E25:E27)</f>
        <v>60036555.229999997</v>
      </c>
      <c r="E28" s="53"/>
    </row>
    <row r="29" spans="2:6" ht="30" customHeight="1" x14ac:dyDescent="0.25">
      <c r="B29" s="54" t="s">
        <v>5</v>
      </c>
      <c r="C29" s="54"/>
      <c r="D29" s="46">
        <f>ROUND((1-$D$11)*$D28,0)</f>
        <v>60036555</v>
      </c>
      <c r="E29" s="46"/>
    </row>
  </sheetData>
  <mergeCells count="30">
    <mergeCell ref="D29:E29"/>
    <mergeCell ref="B3:E3"/>
    <mergeCell ref="B23:E23"/>
    <mergeCell ref="B24:C24"/>
    <mergeCell ref="B25:C25"/>
    <mergeCell ref="B26:C26"/>
    <mergeCell ref="B27:C27"/>
    <mergeCell ref="B28:C28"/>
    <mergeCell ref="D28:E28"/>
    <mergeCell ref="B29:C29"/>
    <mergeCell ref="B20:C20"/>
    <mergeCell ref="B21:C21"/>
    <mergeCell ref="B22:C22"/>
    <mergeCell ref="D22:E22"/>
    <mergeCell ref="D21:E21"/>
    <mergeCell ref="D20:E20"/>
    <mergeCell ref="B17:E17"/>
    <mergeCell ref="B18:C18"/>
    <mergeCell ref="D18:E18"/>
    <mergeCell ref="B19:E19"/>
    <mergeCell ref="B13:E13"/>
    <mergeCell ref="B14:C14"/>
    <mergeCell ref="D14:E14"/>
    <mergeCell ref="B15:C15"/>
    <mergeCell ref="D15:E15"/>
    <mergeCell ref="B2:E2"/>
    <mergeCell ref="A5:A6"/>
    <mergeCell ref="E5:E6"/>
    <mergeCell ref="B11:C11"/>
    <mergeCell ref="D11:E11"/>
  </mergeCells>
  <dataValidations count="1">
    <dataValidation type="list" allowBlank="1" showInputMessage="1" showErrorMessage="1" sqref="D5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Salvia Giuliano</cp:lastModifiedBy>
  <cp:lastPrinted>2025-02-07T20:14:19Z</cp:lastPrinted>
  <dcterms:created xsi:type="dcterms:W3CDTF">2016-02-02T10:53:31Z</dcterms:created>
  <dcterms:modified xsi:type="dcterms:W3CDTF">2025-06-22T15:45:36Z</dcterms:modified>
</cp:coreProperties>
</file>