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flavio_marini_consip_it/Documents/_Consip/Gare/2875 - INAIL - Cloud IBM/04. Documentazione/05 Altri Allegati/"/>
    </mc:Choice>
  </mc:AlternateContent>
  <xr:revisionPtr revIDLastSave="32" documentId="8_{52E56C40-6049-4198-A428-34C934F325CE}" xr6:coauthVersionLast="47" xr6:coauthVersionMax="47" xr10:uidLastSave="{8A43095D-C233-4660-A215-DA912540DAAC}"/>
  <bookViews>
    <workbookView xWindow="-120" yWindow="-120" windowWidth="29040" windowHeight="15840" tabRatio="635" firstSheet="1" activeTab="2" xr2:uid="{00000000-000D-0000-FFFF-FFFF00000000}"/>
  </bookViews>
  <sheets>
    <sheet name="ISTRUZIONI per il CM" sheetId="9" r:id="rId1"/>
    <sheet name="ISTRUZIONI" sheetId="15" r:id="rId2"/>
    <sheet name="CALCOLO GARANZIE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<sst xmlns="http://schemas.openxmlformats.org/spreadsheetml/2006/main" count="69" uniqueCount="66">
  <si>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</si>
  <si>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</si>
  <si>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</si>
  <si>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</si>
  <si>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</si>
  <si>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</si>
  <si>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</si>
  <si>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</si>
  <si>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</si>
  <si>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</si>
  <si>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</si>
  <si>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</si>
  <si>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</si>
  <si>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</si>
  <si>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</si>
  <si>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</si>
  <si>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</si>
  <si>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</si>
  <si>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</si>
  <si>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</si>
  <si>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</si>
  <si>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</si>
  <si>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</si>
  <si>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</si>
  <si>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</si>
  <si>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</si>
  <si>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</si>
  <si>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</si>
  <si>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</si>
  <si>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</si>
  <si>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</si>
  <si>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</si>
  <si>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</si>
  <si>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</si>
  <si>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</si>
  <si>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</si>
  <si>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</si>
  <si>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</si>
  <si>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</si>
  <si>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</si>
  <si>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</si>
  <si>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</si>
  <si>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</si>
  <si>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</si>
  <si>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</si>
  <si>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</si>
  <si>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</si>
  <si>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</si>
  <si>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</si>
  <si>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</si>
  <si>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</si>
  <si>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</si>
  <si>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</si>
  <si>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</si>
  <si>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</si>
  <si>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</si>
  <si>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</si>
  <si>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</si>
  <si>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a.  Possesso ISO 9000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</si>
  <si>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</si>
  <si>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 xml:space="preserve">c.  Fideiussione, emessa e firmata digitalmente, gestita mediante verifica telematica sul sito internet dell'emittente </t>
  </si>
  <si>
    <t>d.  Ulteriori riduzioni fino a un massimo del 20%</t>
  </si>
  <si>
    <t>Possesso della certificazione per i 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</si>
  <si>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28.1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</si>
  <si>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28.1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</si>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</sst>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.0000"/>
    <numFmt numFmtId="165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4" fontId="18" fillId="0" borderId="0" xfId="0" applyNumberFormat="1" applyFont="1"/>
    <xf numFmtId="0" fontId="18" fillId="0" borderId="0" xfId="0" applyFont="1"/>
    <xf numFmtId="0" fontId="2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justify" vertical="center" wrapText="1"/>
    </xf>
    <xf numFmtId="0" fontId="2" fillId="7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7" fontId="2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6" workbookViewId="0">
      <selection activeCell="B22" sqref="B22:C22"/>
    </sheetView>
  </sheetViews>
  <sheetFormatPr defaultRowHeight="15" x14ac:dyDescent="0.25"/>
  <cols>
    <col min="2" max="2" width="29.85546875" customWidth="1"/>
    <col min="3" max="3" width="78.85546875" customWidth="1"/>
  </cols>
  <sheetData>
    <row r="2" spans="1:3" ht="15" customHeight="1" x14ac:dyDescent="0.25">
      <c r="B2" s="48" t="s">
        <v>3</v>
      </c>
      <c r="C2" s="48"/>
    </row>
    <row r="3" spans="1:3" ht="15" customHeight="1" x14ac:dyDescent="0.25">
      <c r="A3" s="26" t="s">
        <v>29</v>
      </c>
      <c r="B3" s="47" t="s">
        <v>43</v>
      </c>
      <c r="C3" s="47"/>
    </row>
    <row r="4" spans="1:3" ht="34.5" customHeight="1" x14ac:dyDescent="0.25">
      <c r="A4" s="27"/>
      <c r="B4" s="6" t="s">
        <v>44</v>
      </c>
      <c r="C4" s="35" t="s">
        <v>54</v>
      </c>
    </row>
    <row r="5" spans="1:3" ht="34.5" customHeight="1" x14ac:dyDescent="0.25">
      <c r="A5" s="27"/>
      <c r="B5" s="6" t="s">
        <v>22</v>
      </c>
      <c r="C5" s="22" t="s">
        <v>23</v>
      </c>
    </row>
    <row r="6" spans="1:3" ht="34.5" customHeight="1" x14ac:dyDescent="0.25">
      <c r="A6" s="27"/>
      <c r="B6" s="6" t="s">
        <v>51</v>
      </c>
      <c r="C6" s="22" t="s">
        <v>53</v>
      </c>
    </row>
    <row r="7" spans="1:3" ht="34.5" customHeight="1" x14ac:dyDescent="0.25">
      <c r="A7" s="27"/>
      <c r="B7" s="7" t="s">
        <v>52</v>
      </c>
      <c r="C7" s="36" t="s">
        <v>55</v>
      </c>
    </row>
    <row r="8" spans="1:3" ht="34.5" customHeight="1" x14ac:dyDescent="0.25">
      <c r="A8" s="27"/>
      <c r="B8" s="7" t="s">
        <v>24</v>
      </c>
      <c r="C8" s="36" t="s">
        <v>56</v>
      </c>
    </row>
    <row r="9" spans="1:3" ht="34.5" customHeight="1" x14ac:dyDescent="0.25">
      <c r="A9" s="27"/>
      <c r="B9" s="39" t="s">
        <v>25</v>
      </c>
      <c r="C9" s="37" t="s">
        <v>26</v>
      </c>
    </row>
    <row r="10" spans="1:3" x14ac:dyDescent="0.25">
      <c r="A10" s="27"/>
    </row>
    <row r="11" spans="1:3" x14ac:dyDescent="0.25">
      <c r="A11" s="26" t="s">
        <v>30</v>
      </c>
      <c r="B11" s="46" t="s">
        <v>45</v>
      </c>
      <c r="C11" s="46"/>
    </row>
    <row r="12" spans="1:3" ht="34.5" customHeight="1" x14ac:dyDescent="0.25">
      <c r="A12" s="26"/>
      <c r="B12" s="10" t="s">
        <v>16</v>
      </c>
      <c r="C12" s="22" t="s">
        <v>12</v>
      </c>
    </row>
    <row r="13" spans="1:3" ht="34.5" customHeight="1" x14ac:dyDescent="0.25">
      <c r="A13" s="26"/>
      <c r="B13" s="19" t="s">
        <v>17</v>
      </c>
      <c r="C13" s="22" t="s">
        <v>13</v>
      </c>
    </row>
    <row r="14" spans="1:3" ht="34.5" customHeight="1" x14ac:dyDescent="0.25">
      <c r="A14" s="26"/>
      <c r="B14" s="20" t="s">
        <v>14</v>
      </c>
      <c r="C14" s="23" t="s">
        <v>15</v>
      </c>
    </row>
    <row r="15" spans="1:3" x14ac:dyDescent="0.25">
      <c r="A15" s="26"/>
      <c r="B15" s="8"/>
      <c r="C15" s="23" t="s">
        <v>18</v>
      </c>
    </row>
    <row r="16" spans="1:3" x14ac:dyDescent="0.25">
      <c r="A16" s="26"/>
      <c r="B16" s="21"/>
      <c r="C16" s="22" t="s">
        <v>19</v>
      </c>
    </row>
    <row r="17" spans="1:3" x14ac:dyDescent="0.25">
      <c r="A17" s="28"/>
    </row>
    <row r="18" spans="1:3" ht="15" customHeight="1" x14ac:dyDescent="0.25">
      <c r="A18" s="26" t="s">
        <v>31</v>
      </c>
      <c r="B18" s="7" t="s">
        <v>4</v>
      </c>
      <c r="C18" s="7"/>
    </row>
    <row r="19" spans="1:3" x14ac:dyDescent="0.25">
      <c r="A19" s="28"/>
      <c r="B19" s="25" t="s">
        <v>20</v>
      </c>
      <c r="C19" s="7"/>
    </row>
    <row r="20" spans="1:3" x14ac:dyDescent="0.25">
      <c r="A20" s="28"/>
      <c r="B20" s="24"/>
      <c r="C20" s="24"/>
    </row>
    <row r="21" spans="1:3" x14ac:dyDescent="0.25">
      <c r="A21" s="26" t="s">
        <v>32</v>
      </c>
      <c r="B21" s="46" t="s">
        <v>21</v>
      </c>
      <c r="C21" s="46"/>
    </row>
    <row r="22" spans="1:3" x14ac:dyDescent="0.25">
      <c r="B22" s="49" t="s">
        <v>57</v>
      </c>
      <c r="C22" s="49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33</v>
      </c>
    </row>
    <row r="4" spans="1:4" s="34" customFormat="1" ht="31.5" customHeight="1" x14ac:dyDescent="0.25">
      <c r="C4" s="50" t="s">
        <v>34</v>
      </c>
      <c r="D4" s="50"/>
    </row>
    <row r="5" spans="1:4" s="34" customFormat="1" ht="31.5" customHeight="1" x14ac:dyDescent="0.25">
      <c r="C5" s="50" t="s">
        <v>35</v>
      </c>
      <c r="D5" s="50"/>
    </row>
    <row r="6" spans="1:4" s="34" customFormat="1" ht="31.5" customHeight="1" x14ac:dyDescent="0.25">
      <c r="C6" s="50" t="s">
        <v>36</v>
      </c>
      <c r="D6" s="50"/>
    </row>
    <row r="7" spans="1:4" x14ac:dyDescent="0.25">
      <c r="C7" s="51"/>
      <c r="D7" s="51"/>
    </row>
    <row r="8" spans="1:4" x14ac:dyDescent="0.25">
      <c r="C8" s="50" t="s">
        <v>37</v>
      </c>
      <c r="D8" s="50"/>
    </row>
    <row r="9" spans="1:4" ht="34.5" customHeight="1" x14ac:dyDescent="0.25">
      <c r="C9" s="31" t="s">
        <v>38</v>
      </c>
      <c r="D9" s="30" t="s">
        <v>47</v>
      </c>
    </row>
    <row r="10" spans="1:4" ht="34.5" customHeight="1" x14ac:dyDescent="0.25">
      <c r="C10" s="32" t="s">
        <v>39</v>
      </c>
      <c r="D10" s="30" t="s">
        <v>40</v>
      </c>
    </row>
    <row r="11" spans="1:4" ht="34.5" customHeight="1" x14ac:dyDescent="0.25">
      <c r="C11" s="33" t="s">
        <v>41</v>
      </c>
      <c r="D11" s="30" t="s">
        <v>42</v>
      </c>
    </row>
    <row r="12" spans="1:4" x14ac:dyDescent="0.25">
      <c r="C12" s="30"/>
      <c r="D12" s="30"/>
    </row>
    <row r="13" spans="1:4" x14ac:dyDescent="0.25">
      <c r="C13" s="29"/>
    </row>
    <row r="14" spans="1:4" x14ac:dyDescent="0.25">
      <c r="C14" s="29"/>
    </row>
    <row r="15" spans="1:4" x14ac:dyDescent="0.25">
      <c r="C15" s="29"/>
    </row>
    <row r="16" spans="1:4" x14ac:dyDescent="0.25">
      <c r="C16" s="29"/>
    </row>
    <row r="17" spans="3:3" x14ac:dyDescent="0.25">
      <c r="C17" s="29"/>
    </row>
    <row r="18" spans="3:3" x14ac:dyDescent="0.25">
      <c r="C18" s="29"/>
    </row>
    <row r="19" spans="3:3" x14ac:dyDescent="0.25">
      <c r="C19" s="29"/>
    </row>
    <row r="20" spans="3:3" x14ac:dyDescent="0.25">
      <c r="C20" s="29"/>
    </row>
    <row r="21" spans="3:3" x14ac:dyDescent="0.25">
      <c r="C21" s="2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1" zoomScaleNormal="100" zoomScaleSheetLayoutView="97" workbookViewId="0">
      <selection activeCell="B8" sqref="B8"/>
    </sheetView>
  </sheetViews>
  <sheetFormatPr defaultRowHeight="15" x14ac:dyDescent="0.25"/>
  <cols>
    <col min="1" max="1" width="5.28515625" customWidth="1"/>
    <col min="2" max="2" width="49.570312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36.6" customHeight="1" x14ac:dyDescent="0.25">
      <c r="B3" s="52" t="s">
        <v>10</v>
      </c>
      <c r="C3" s="52"/>
      <c r="D3" s="52"/>
      <c r="E3" s="52"/>
      <c r="F3" s="1"/>
    </row>
    <row r="4" spans="1:13" ht="36.6" customHeight="1" x14ac:dyDescent="0.25">
      <c r="B4" s="53" t="s">
        <v>11</v>
      </c>
      <c r="C4" s="54"/>
      <c r="D4" s="54"/>
      <c r="E4" s="55"/>
      <c r="F4" s="1"/>
    </row>
    <row r="5" spans="1:13" ht="36.6" customHeight="1" x14ac:dyDescent="0.25">
      <c r="B5" s="13" t="s">
        <v>2</v>
      </c>
      <c r="C5" s="13" t="s">
        <v>1</v>
      </c>
      <c r="D5" s="13" t="s">
        <v>0</v>
      </c>
      <c r="E5" s="13" t="s">
        <v>5</v>
      </c>
      <c r="F5" s="1"/>
    </row>
    <row r="6" spans="1:13" ht="36.6" customHeight="1" x14ac:dyDescent="0.25">
      <c r="A6" s="56"/>
      <c r="B6" s="43" t="s">
        <v>58</v>
      </c>
      <c r="C6" s="3">
        <v>0.3</v>
      </c>
      <c r="D6" s="8" t="s">
        <v>46</v>
      </c>
      <c r="E6" s="57">
        <f>IF(D7="s",C7,IF(D6="s",C6,0))</f>
        <v>0</v>
      </c>
      <c r="F6" s="1"/>
    </row>
    <row r="7" spans="1:13" ht="36.6" customHeight="1" x14ac:dyDescent="0.25">
      <c r="A7" s="56"/>
      <c r="B7" s="43" t="s">
        <v>59</v>
      </c>
      <c r="C7" s="3">
        <v>0.5</v>
      </c>
      <c r="D7" s="8" t="s">
        <v>46</v>
      </c>
      <c r="E7" s="58"/>
      <c r="F7" s="1"/>
    </row>
    <row r="8" spans="1:13" ht="36.6" customHeight="1" x14ac:dyDescent="0.25">
      <c r="B8" s="44" t="s">
        <v>60</v>
      </c>
      <c r="C8" s="3">
        <v>0.1</v>
      </c>
      <c r="D8" s="8" t="s">
        <v>46</v>
      </c>
      <c r="E8" s="11">
        <f>IF(D8="s",C8,0)</f>
        <v>0</v>
      </c>
      <c r="F8" s="40"/>
      <c r="G8" s="41"/>
      <c r="H8" s="42"/>
      <c r="I8" s="42"/>
      <c r="J8" s="42"/>
      <c r="K8" s="42"/>
      <c r="L8" s="42"/>
    </row>
    <row r="9" spans="1:13" ht="36.6" customHeight="1" x14ac:dyDescent="0.25">
      <c r="B9" s="45" t="s">
        <v>61</v>
      </c>
      <c r="C9" s="14"/>
      <c r="D9" s="15"/>
      <c r="E9" s="16"/>
      <c r="F9" s="59"/>
      <c r="G9" s="60"/>
      <c r="H9" s="60"/>
      <c r="I9" s="60"/>
      <c r="J9" s="60"/>
      <c r="K9" s="60"/>
      <c r="L9" s="60"/>
      <c r="M9" s="60"/>
    </row>
    <row r="10" spans="1:13" ht="36.6" customHeight="1" x14ac:dyDescent="0.25">
      <c r="A10" s="12"/>
      <c r="B10" s="44" t="s">
        <v>62</v>
      </c>
      <c r="C10" s="3">
        <v>0.2</v>
      </c>
      <c r="D10" s="8" t="s">
        <v>46</v>
      </c>
      <c r="E10" s="11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5.6" customHeight="1" x14ac:dyDescent="0.25">
      <c r="B11" s="63" t="s">
        <v>6</v>
      </c>
      <c r="C11" s="64"/>
      <c r="D11" s="65">
        <f>IFERROR(1-(1-E6)*(1-E8)*(1-E10),1-(1-E6)*(1-E10))</f>
        <v>0</v>
      </c>
      <c r="E11" s="65"/>
      <c r="F11" s="5"/>
    </row>
    <row r="12" spans="1:13" x14ac:dyDescent="0.25">
      <c r="B12" s="1"/>
      <c r="C12" s="1"/>
      <c r="D12" s="1"/>
      <c r="E12" s="1"/>
      <c r="F12" s="1"/>
    </row>
    <row r="14" spans="1:13" ht="36.6" customHeight="1" x14ac:dyDescent="0.25">
      <c r="B14" s="52" t="s">
        <v>7</v>
      </c>
      <c r="C14" s="52"/>
      <c r="D14" s="52"/>
      <c r="E14" s="52"/>
    </row>
    <row r="15" spans="1:13" ht="45.6" customHeight="1" x14ac:dyDescent="0.25">
      <c r="B15" s="73" t="s">
        <v>50</v>
      </c>
      <c r="C15" s="74"/>
      <c r="D15" s="71">
        <v>82252.800000000003</v>
      </c>
      <c r="E15" s="72"/>
      <c r="F15" s="61"/>
      <c r="G15" s="62"/>
      <c r="H15" s="62"/>
      <c r="I15" s="62"/>
      <c r="J15" s="62"/>
      <c r="K15" s="62"/>
      <c r="L15" s="62"/>
      <c r="M15" s="62"/>
    </row>
    <row r="16" spans="1:13" ht="36.6" customHeight="1" x14ac:dyDescent="0.25">
      <c r="B16" s="75" t="s">
        <v>8</v>
      </c>
      <c r="C16" s="76"/>
      <c r="D16" s="77">
        <f>ROUND((1-$D$11)*$D15,0)</f>
        <v>82253</v>
      </c>
      <c r="E16" s="77"/>
    </row>
    <row r="19" spans="2:6" ht="36.6" customHeight="1" x14ac:dyDescent="0.25">
      <c r="B19" s="52" t="s">
        <v>48</v>
      </c>
      <c r="C19" s="66"/>
      <c r="D19" s="66"/>
      <c r="E19" s="67"/>
      <c r="F19" s="17"/>
    </row>
    <row r="20" spans="2:6" ht="66.95" customHeight="1" x14ac:dyDescent="0.25">
      <c r="B20" s="69" t="s">
        <v>63</v>
      </c>
      <c r="C20" s="70"/>
      <c r="D20" s="71">
        <v>1000000</v>
      </c>
      <c r="E20" s="72"/>
      <c r="F20" s="4"/>
    </row>
    <row r="21" spans="2:6" ht="45.6" customHeight="1" x14ac:dyDescent="0.25">
      <c r="B21" s="68" t="s">
        <v>64</v>
      </c>
      <c r="C21" s="68"/>
      <c r="D21" s="9">
        <v>0.24</v>
      </c>
      <c r="E21" s="18"/>
      <c r="F21" s="4"/>
    </row>
    <row r="22" spans="2:6" ht="36.6" customHeight="1" x14ac:dyDescent="0.25">
      <c r="B22" s="68" t="s">
        <v>9</v>
      </c>
      <c r="C22" s="68"/>
      <c r="D22" s="38">
        <v>0.1</v>
      </c>
      <c r="E22" s="2">
        <f>D22*D$20</f>
        <v>100000</v>
      </c>
      <c r="F22" s="4"/>
    </row>
    <row r="23" spans="2:6" ht="36.6" customHeight="1" x14ac:dyDescent="0.25">
      <c r="B23" s="68" t="s">
        <v>27</v>
      </c>
      <c r="C23" s="68"/>
      <c r="D23" s="11">
        <f>IF(D21&gt;10%,MIN(D21-10%,10%),0%)</f>
        <v>0.1</v>
      </c>
      <c r="E23" s="2">
        <f>D23*D$20</f>
        <v>100000</v>
      </c>
    </row>
    <row r="24" spans="2:6" ht="36.6" customHeight="1" x14ac:dyDescent="0.25">
      <c r="B24" s="68" t="s">
        <v>28</v>
      </c>
      <c r="C24" s="68"/>
      <c r="D24" s="11">
        <f>IF(D21&gt;20%,2*(D21-20%),0%)</f>
        <v>7.999999999999996E-2</v>
      </c>
      <c r="E24" s="2">
        <f>D24*D$20</f>
        <v>79999.999999999956</v>
      </c>
    </row>
    <row r="25" spans="2:6" ht="36.6" customHeight="1" x14ac:dyDescent="0.25">
      <c r="B25" s="78" t="s">
        <v>49</v>
      </c>
      <c r="C25" s="78"/>
      <c r="D25" s="79">
        <f>SUM(E22:E24)</f>
        <v>279999.99999999994</v>
      </c>
      <c r="E25" s="79"/>
    </row>
    <row r="26" spans="2:6" ht="36.6" customHeight="1" x14ac:dyDescent="0.25">
      <c r="B26" s="80" t="s">
        <v>65</v>
      </c>
      <c r="C26" s="80"/>
      <c r="D26" s="77">
        <f>ROUND((1-$D$11)*$D25,0)</f>
        <v>280000</v>
      </c>
      <c r="E26" s="77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CALCOLO GARANZIE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Marini Flavio</cp:lastModifiedBy>
  <dcterms:created xsi:type="dcterms:W3CDTF">2016-02-02T10:53:31Z</dcterms:created>
  <dcterms:modified xsi:type="dcterms:W3CDTF">2025-06-16T08:32:59Z</dcterms:modified>
</cp:coreProperties>
</file>