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do.gastaldon\AppData\Local\Microsoft\Windows\INetCache\Content.Outlook\4CFEQP74\"/>
    </mc:Choice>
  </mc:AlternateContent>
  <xr:revisionPtr revIDLastSave="0" documentId="13_ncr:1_{E33676D0-FC38-4EBD-A7BB-09AD230DBD9C}" xr6:coauthVersionLast="47" xr6:coauthVersionMax="47" xr10:uidLastSave="{00000000-0000-0000-0000-000000000000}"/>
  <bookViews>
    <workbookView xWindow="-28920" yWindow="-120" windowWidth="29040" windowHeight="15840" tabRatio="947" firstSheet="5" activeTab="14" xr2:uid="{00000000-000D-0000-FFFF-FFFF00000000}"/>
  </bookViews>
  <sheets>
    <sheet name="Copertina" sheetId="187" r:id="rId1"/>
    <sheet name="n. veicoli e km" sheetId="190" r:id="rId2"/>
    <sheet name="PREMI KASKO 2023" sheetId="177" r:id="rId3"/>
    <sheet name="PREMI RCA 2023" sheetId="178" r:id="rId4"/>
    <sheet name="PREMI INF A 2023" sheetId="179" r:id="rId5"/>
    <sheet name="PREMI INF B 2023" sheetId="181" r:id="rId6"/>
    <sheet name="Sinisri RCA 2023" sheetId="182" r:id="rId7"/>
    <sheet name="Sinistri Cristalli 2023" sheetId="183" r:id="rId8"/>
    <sheet name="Sinistri Kasko 2023" sheetId="184" r:id="rId9"/>
    <sheet name="Sinistri INF A 2023" sheetId="185" r:id="rId10"/>
    <sheet name="Sinistri INF B 2023" sheetId="186" r:id="rId11"/>
    <sheet name="PREMI KASKO 2022" sheetId="167" r:id="rId12"/>
    <sheet name="PREMI INF A 2022" sheetId="170" r:id="rId13"/>
    <sheet name="PREMI INF B 2022" sheetId="168" r:id="rId14"/>
    <sheet name="PREMI RCA 2022" sheetId="191" r:id="rId15"/>
    <sheet name="Sinistri RCA 2022" sheetId="171" r:id="rId16"/>
    <sheet name="Sinistri Cristalli 2022" sheetId="173" r:id="rId17"/>
    <sheet name="Sinistri INF A 2022" sheetId="174" r:id="rId18"/>
    <sheet name="Sinistri INF B 2022" sheetId="175" r:id="rId19"/>
    <sheet name="Sinistri Kasko 2022" sheetId="180" r:id="rId20"/>
    <sheet name="PREMI KASKO 2021" sheetId="127" r:id="rId21"/>
    <sheet name="PREMI INF B  2021" sheetId="128" r:id="rId22"/>
    <sheet name="PREMI RCA 2021" sheetId="129" r:id="rId23"/>
    <sheet name="PREMI INF A  2021 " sheetId="130" r:id="rId24"/>
    <sheet name="Sinistri RCA 2021" sheetId="157" r:id="rId25"/>
    <sheet name="Sinistri Cristalli 2021" sheetId="158" r:id="rId26"/>
    <sheet name="Sinistri INF_A 2021" sheetId="159" r:id="rId27"/>
    <sheet name="Sinistri INF_B 2021" sheetId="160" r:id="rId28"/>
    <sheet name="Sinistri KASKO 2021" sheetId="161" r:id="rId29"/>
    <sheet name="PREMI KASKO 2020" sheetId="123" r:id="rId30"/>
    <sheet name="PREMI INF B  2020 " sheetId="124" r:id="rId31"/>
    <sheet name="PREMI RCA 2020" sheetId="125" r:id="rId32"/>
    <sheet name="PREMI INF A  2020 " sheetId="126" r:id="rId33"/>
    <sheet name="Sinistri RCA 2020" sheetId="162" r:id="rId34"/>
    <sheet name="Sinistri Cristalli 2020" sheetId="163" r:id="rId35"/>
    <sheet name="Sinistri INF_A 2020" sheetId="164" r:id="rId36"/>
    <sheet name="Sinistri INF_B 2020" sheetId="165" r:id="rId37"/>
    <sheet name="Sinistri KASKO 2020" sheetId="166" r:id="rId38"/>
    <sheet name="PREMI RCA 2019" sheetId="88" r:id="rId39"/>
    <sheet name="PREMI INF A 2019" sheetId="89" r:id="rId40"/>
    <sheet name="PREMI INF B 2019" sheetId="90" r:id="rId41"/>
    <sheet name="PREMI KASKO 2019" sheetId="91" r:id="rId42"/>
    <sheet name="Sinistri RCA 2019" sheetId="137" r:id="rId43"/>
    <sheet name="Sinistri Cristalli 2019" sheetId="138" r:id="rId44"/>
    <sheet name="Sinistri INF_A 2019" sheetId="139" r:id="rId45"/>
    <sheet name="Sinistri INF_B 2019" sheetId="140" r:id="rId46"/>
    <sheet name="Sinistri KASKO 2019" sheetId="141" r:id="rId47"/>
  </sheets>
  <definedNames>
    <definedName name="_xlnm._FilterDatabase" localSheetId="32" hidden="1">'PREMI INF A  2020 '!$A$4:$G$29</definedName>
    <definedName name="_xlnm._FilterDatabase" localSheetId="23" hidden="1">'PREMI INF A  2021 '!$A$4:$G$23</definedName>
    <definedName name="_xlnm._FilterDatabase" localSheetId="39" hidden="1">'PREMI INF A 2019'!$A$4:$G$47</definedName>
    <definedName name="_xlnm._FilterDatabase" localSheetId="4" hidden="1">'PREMI INF A 2023'!$A$4:$G$59</definedName>
    <definedName name="_xlnm._FilterDatabase" localSheetId="30" hidden="1">'PREMI INF B  2020 '!$A$4:$G$53</definedName>
    <definedName name="_xlnm._FilterDatabase" localSheetId="21" hidden="1">'PREMI INF B  2021'!$A$4:$G$52</definedName>
    <definedName name="_xlnm._FilterDatabase" localSheetId="40" hidden="1">'PREMI INF B 2019'!$A$4:$G$52</definedName>
    <definedName name="_xlnm._FilterDatabase" localSheetId="5" hidden="1">'PREMI INF B 2023'!$A$4:$G$57</definedName>
    <definedName name="_xlnm._FilterDatabase" localSheetId="41" hidden="1">'PREMI KASKO 2019'!$A$4:$G$52</definedName>
    <definedName name="_xlnm._FilterDatabase" localSheetId="29" hidden="1">'PREMI KASKO 2020'!$A$4:$G$53</definedName>
    <definedName name="_xlnm._FilterDatabase" localSheetId="20" hidden="1">'PREMI KASKO 2021'!$A$4:$G$52</definedName>
    <definedName name="_xlnm._FilterDatabase" localSheetId="2" hidden="1">'PREMI KASKO 2023'!$A$4:$G$56</definedName>
    <definedName name="_xlnm._FilterDatabase" localSheetId="38" hidden="1">'PREMI RCA 2019'!$A$4:$G$51</definedName>
    <definedName name="_xlnm._FilterDatabase" localSheetId="31" hidden="1">'PREMI RCA 2020'!$A$4:$G$43</definedName>
    <definedName name="_xlnm._FilterDatabase" localSheetId="22" hidden="1">'PREMI RCA 2021'!$A$4:$G$39</definedName>
    <definedName name="_xlnm._FilterDatabase" localSheetId="3" hidden="1">'PREMI RCA 2023'!$A$4:$G$57</definedName>
    <definedName name="_xlnm._FilterDatabase" localSheetId="6" hidden="1">'Sinisri RCA 2023'!$A$1:$AL$54</definedName>
    <definedName name="_xlnm._FilterDatabase" localSheetId="43" hidden="1">'Sinistri Cristalli 2019'!$A$4:$K$104</definedName>
    <definedName name="_xlnm._FilterDatabase" localSheetId="34" hidden="1">'Sinistri Cristalli 2020'!$A$4:$X$54</definedName>
    <definedName name="_xlnm._FilterDatabase" localSheetId="25" hidden="1">'Sinistri Cristalli 2021'!$A$4:$K$4</definedName>
    <definedName name="_xlnm._FilterDatabase" localSheetId="7" hidden="1">'Sinistri Cristalli 2023'!$A$4:$K$54</definedName>
    <definedName name="_xlnm._FilterDatabase" localSheetId="9" hidden="1">'Sinistri INF A 2023'!$A$4:$J$42</definedName>
    <definedName name="_xlnm._FilterDatabase" localSheetId="10" hidden="1">'Sinistri INF B 2023'!$A$4:$J$39</definedName>
    <definedName name="_xlnm._FilterDatabase" localSheetId="44" hidden="1">'Sinistri INF_A 2019'!$A$4:$J$41</definedName>
    <definedName name="_xlnm._FilterDatabase" localSheetId="35" hidden="1">'Sinistri INF_A 2020'!$A$4:$J$42</definedName>
    <definedName name="_xlnm._FilterDatabase" localSheetId="26" hidden="1">'Sinistri INF_A 2021'!$A$4:$J$42</definedName>
    <definedName name="_xlnm._FilterDatabase" localSheetId="45" hidden="1">'Sinistri INF_B 2019'!$A$4:$J$41</definedName>
    <definedName name="_xlnm._FilterDatabase" localSheetId="36" hidden="1">'Sinistri INF_B 2020'!$A$4:$J$41</definedName>
    <definedName name="_xlnm._FilterDatabase" localSheetId="27" hidden="1">'Sinistri INF_B 2021'!$A$4:$J$41</definedName>
    <definedName name="_xlnm._FilterDatabase" localSheetId="46" hidden="1">'Sinistri KASKO 2019'!$A$4:$J$42</definedName>
    <definedName name="_xlnm._FilterDatabase" localSheetId="37" hidden="1">'Sinistri KASKO 2020'!$A$4:$K$40</definedName>
    <definedName name="_xlnm._FilterDatabase" localSheetId="28" hidden="1">'Sinistri KASKO 2021'!$A$4:$K$40</definedName>
    <definedName name="_xlnm._FilterDatabase" localSheetId="8" hidden="1">'Sinistri Kasko 2023'!$A$4:$J$40</definedName>
    <definedName name="_xlnm._FilterDatabase" localSheetId="42" hidden="1">'Sinistri RCA 2019'!$A$1:$AL$53</definedName>
    <definedName name="_xlnm._FilterDatabase" localSheetId="33" hidden="1">'Sinistri RCA 2020'!$A$4:$IG$53</definedName>
    <definedName name="_xlnm._FilterDatabase" localSheetId="24" hidden="1">'Sinistri RCA 2021'!$A$4:$IF$55</definedName>
    <definedName name="_xlnm.Print_Titles" localSheetId="43">'Sinistri Cristalli 2019'!$1:$4</definedName>
    <definedName name="_xlnm.Print_Titles" localSheetId="34">'Sinistri Cristalli 2020'!$1:$4</definedName>
    <definedName name="_xlnm.Print_Titles" localSheetId="25">'Sinistri Cristalli 2021'!$1:$4</definedName>
    <definedName name="_xlnm.Print_Titles" localSheetId="44">'Sinistri INF_A 2019'!$1:$4</definedName>
    <definedName name="_xlnm.Print_Titles" localSheetId="35">'Sinistri INF_A 2020'!$1:$4</definedName>
    <definedName name="_xlnm.Print_Titles" localSheetId="26">'Sinistri INF_A 2021'!$1:$4</definedName>
    <definedName name="_xlnm.Print_Titles" localSheetId="45">'Sinistri INF_B 2019'!$1:$4</definedName>
    <definedName name="_xlnm.Print_Titles" localSheetId="36">'Sinistri INF_B 2020'!$1:$4</definedName>
    <definedName name="_xlnm.Print_Titles" localSheetId="27">'Sinistri INF_B 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91" l="1"/>
  <c r="G56" i="191"/>
  <c r="G55" i="191"/>
  <c r="G54" i="191"/>
  <c r="G62" i="191" s="1"/>
  <c r="F62" i="191"/>
  <c r="E62" i="191"/>
  <c r="G57" i="168"/>
  <c r="F57" i="168"/>
  <c r="E57" i="168"/>
  <c r="G54" i="170"/>
  <c r="G45" i="170"/>
  <c r="F57" i="167"/>
  <c r="E57" i="167"/>
  <c r="G53" i="191"/>
  <c r="G52" i="191"/>
  <c r="G51" i="191"/>
  <c r="G50" i="191"/>
  <c r="G49" i="191"/>
  <c r="G48" i="191"/>
  <c r="G47" i="191"/>
  <c r="G46" i="191"/>
  <c r="G45" i="191"/>
  <c r="G44" i="191"/>
  <c r="G43" i="191"/>
  <c r="G42" i="191"/>
  <c r="G41" i="191"/>
  <c r="G40" i="191"/>
  <c r="G39" i="191"/>
  <c r="G38" i="191"/>
  <c r="G37" i="191"/>
  <c r="G36" i="191"/>
  <c r="G35" i="191"/>
  <c r="G34" i="191"/>
  <c r="G33" i="191"/>
  <c r="G32" i="191"/>
  <c r="G31" i="191"/>
  <c r="G30" i="191"/>
  <c r="G29" i="191"/>
  <c r="G28" i="191"/>
  <c r="G27" i="191"/>
  <c r="G26" i="191"/>
  <c r="G25" i="191"/>
  <c r="G24" i="191"/>
  <c r="G23" i="191"/>
  <c r="G22" i="191"/>
  <c r="G21" i="191"/>
  <c r="G20" i="191"/>
  <c r="G19" i="191"/>
  <c r="G18" i="191"/>
  <c r="G17" i="191"/>
  <c r="G16" i="191"/>
  <c r="G15" i="191"/>
  <c r="G14" i="191"/>
  <c r="G13" i="191"/>
  <c r="G12" i="191"/>
  <c r="G11" i="191"/>
  <c r="G10" i="191"/>
  <c r="G9" i="191"/>
  <c r="G8" i="191"/>
  <c r="G7" i="191"/>
  <c r="G6" i="191"/>
  <c r="G5" i="191"/>
  <c r="J41" i="186"/>
  <c r="D47" i="186" s="1"/>
  <c r="I41" i="186"/>
  <c r="C47" i="186" s="1"/>
  <c r="H41" i="186"/>
  <c r="G41" i="186"/>
  <c r="D46" i="186" s="1"/>
  <c r="F41" i="186"/>
  <c r="C46" i="186" s="1"/>
  <c r="E41" i="186"/>
  <c r="D41" i="186"/>
  <c r="D55" i="185"/>
  <c r="C55" i="185"/>
  <c r="D54" i="185"/>
  <c r="C54" i="185"/>
  <c r="D53" i="185"/>
  <c r="C53" i="185"/>
  <c r="J44" i="185"/>
  <c r="I44" i="185"/>
  <c r="H44" i="185"/>
  <c r="G44" i="185"/>
  <c r="D48" i="185" s="1"/>
  <c r="F44" i="185"/>
  <c r="C48" i="185" s="1"/>
  <c r="C60" i="185" s="1"/>
  <c r="E44" i="185"/>
  <c r="D44" i="185"/>
  <c r="J42" i="184"/>
  <c r="I42" i="184"/>
  <c r="H42" i="184"/>
  <c r="G42" i="184"/>
  <c r="D47" i="184" s="1"/>
  <c r="F42" i="184"/>
  <c r="C47" i="184" s="1"/>
  <c r="E42" i="184"/>
  <c r="D42" i="184"/>
  <c r="D68" i="183"/>
  <c r="C68" i="183"/>
  <c r="D67" i="183"/>
  <c r="C67" i="183"/>
  <c r="D66" i="183"/>
  <c r="C66" i="183"/>
  <c r="D65" i="183"/>
  <c r="C65" i="183"/>
  <c r="J56" i="183"/>
  <c r="I56" i="183"/>
  <c r="H56" i="183"/>
  <c r="G56" i="183"/>
  <c r="D60" i="183" s="1"/>
  <c r="F56" i="183"/>
  <c r="C60" i="183" s="1"/>
  <c r="E56" i="183"/>
  <c r="D56" i="183"/>
  <c r="AL56" i="182"/>
  <c r="AK56" i="182"/>
  <c r="AJ56" i="182"/>
  <c r="AI56" i="182"/>
  <c r="L61" i="182" s="1"/>
  <c r="L75" i="182" s="1"/>
  <c r="AH56" i="182"/>
  <c r="K61" i="182" s="1"/>
  <c r="K75" i="182" s="1"/>
  <c r="AG56" i="182"/>
  <c r="AF56" i="182"/>
  <c r="AE56" i="182"/>
  <c r="AD56" i="182"/>
  <c r="AC56" i="182"/>
  <c r="AB56" i="182"/>
  <c r="J61" i="182" s="1"/>
  <c r="J75" i="182" s="1"/>
  <c r="AA56" i="182"/>
  <c r="I61" i="182" s="1"/>
  <c r="I75" i="182" s="1"/>
  <c r="Z56" i="182"/>
  <c r="Y56" i="182"/>
  <c r="X56" i="182"/>
  <c r="W56" i="182"/>
  <c r="V56" i="182"/>
  <c r="U56" i="182"/>
  <c r="H61" i="182" s="1"/>
  <c r="H75" i="182" s="1"/>
  <c r="T56" i="182"/>
  <c r="G61" i="182" s="1"/>
  <c r="G75" i="182" s="1"/>
  <c r="S56" i="182"/>
  <c r="R56" i="182"/>
  <c r="Q56" i="182"/>
  <c r="P56" i="182"/>
  <c r="O56" i="182"/>
  <c r="N56" i="182"/>
  <c r="F61" i="182" s="1"/>
  <c r="F75" i="182" s="1"/>
  <c r="M56" i="182"/>
  <c r="E61" i="182" s="1"/>
  <c r="E75" i="182" s="1"/>
  <c r="L56" i="182"/>
  <c r="K56" i="182"/>
  <c r="J56" i="182"/>
  <c r="I56" i="182"/>
  <c r="H56" i="182"/>
  <c r="G56" i="182"/>
  <c r="D61" i="182" s="1"/>
  <c r="F56" i="182"/>
  <c r="C61" i="182" s="1"/>
  <c r="E56" i="182"/>
  <c r="D56" i="182"/>
  <c r="F56" i="181"/>
  <c r="E56" i="181"/>
  <c r="G53" i="181"/>
  <c r="G52" i="181"/>
  <c r="G51" i="181"/>
  <c r="G50" i="181"/>
  <c r="G49" i="181"/>
  <c r="G48" i="181"/>
  <c r="G47" i="181"/>
  <c r="G46" i="181"/>
  <c r="G45" i="181"/>
  <c r="G44" i="181"/>
  <c r="G43" i="181"/>
  <c r="G42" i="181"/>
  <c r="G41" i="181"/>
  <c r="G40" i="181"/>
  <c r="G39" i="181"/>
  <c r="G38" i="181"/>
  <c r="G37" i="181"/>
  <c r="G36" i="181"/>
  <c r="G35" i="181"/>
  <c r="G34" i="181"/>
  <c r="G33" i="181"/>
  <c r="G32" i="181"/>
  <c r="G31" i="181"/>
  <c r="G30" i="181"/>
  <c r="G29" i="181"/>
  <c r="G28" i="181"/>
  <c r="G27" i="181"/>
  <c r="G26" i="181"/>
  <c r="G25" i="181"/>
  <c r="G24" i="181"/>
  <c r="G23" i="181"/>
  <c r="G22" i="181"/>
  <c r="G21" i="181"/>
  <c r="G20" i="181"/>
  <c r="G19" i="181"/>
  <c r="G18" i="181"/>
  <c r="G17" i="181"/>
  <c r="G16" i="181"/>
  <c r="G15" i="181"/>
  <c r="G14" i="181"/>
  <c r="G13" i="181"/>
  <c r="G12" i="181"/>
  <c r="G11" i="181"/>
  <c r="G10" i="181"/>
  <c r="G9" i="181"/>
  <c r="G8" i="181"/>
  <c r="G7" i="181"/>
  <c r="G6" i="181"/>
  <c r="G5" i="181"/>
  <c r="C45" i="186" l="1"/>
  <c r="G56" i="181"/>
  <c r="C48" i="186"/>
  <c r="D48" i="186"/>
  <c r="D45" i="186"/>
  <c r="D60" i="185"/>
  <c r="D47" i="185"/>
  <c r="D59" i="185" s="1"/>
  <c r="C56" i="185"/>
  <c r="D56" i="185"/>
  <c r="C49" i="185"/>
  <c r="C61" i="185" s="1"/>
  <c r="D49" i="185"/>
  <c r="D50" i="185" s="1"/>
  <c r="C47" i="185"/>
  <c r="C59" i="185" s="1"/>
  <c r="D48" i="184"/>
  <c r="C49" i="184"/>
  <c r="D46" i="184"/>
  <c r="D49" i="184"/>
  <c r="C46" i="184"/>
  <c r="C48" i="184"/>
  <c r="C72" i="183"/>
  <c r="C62" i="183"/>
  <c r="C74" i="183" s="1"/>
  <c r="D61" i="183"/>
  <c r="D73" i="183" s="1"/>
  <c r="D72" i="183"/>
  <c r="C61" i="183"/>
  <c r="C73" i="183" s="1"/>
  <c r="C59" i="183"/>
  <c r="C71" i="183" s="1"/>
  <c r="D59" i="183"/>
  <c r="D71" i="183" s="1"/>
  <c r="D62" i="183"/>
  <c r="D74" i="183" s="1"/>
  <c r="I62" i="182"/>
  <c r="I76" i="182" s="1"/>
  <c r="E62" i="182"/>
  <c r="E63" i="182" s="1"/>
  <c r="E77" i="182" s="1"/>
  <c r="K62" i="182"/>
  <c r="K63" i="182" s="1"/>
  <c r="K77" i="182" s="1"/>
  <c r="J62" i="182"/>
  <c r="J76" i="182" s="1"/>
  <c r="H62" i="182"/>
  <c r="H76" i="182" s="1"/>
  <c r="I60" i="182"/>
  <c r="I74" i="182" s="1"/>
  <c r="C62" i="182"/>
  <c r="C63" i="182" s="1"/>
  <c r="F62" i="182"/>
  <c r="F76" i="182" s="1"/>
  <c r="D62" i="182"/>
  <c r="D63" i="182" s="1"/>
  <c r="J60" i="182"/>
  <c r="J74" i="182" s="1"/>
  <c r="L62" i="182"/>
  <c r="G62" i="182"/>
  <c r="G63" i="182" s="1"/>
  <c r="G77" i="182" s="1"/>
  <c r="C75" i="182"/>
  <c r="M61" i="182"/>
  <c r="M75" i="182" s="1"/>
  <c r="D75" i="182"/>
  <c r="N61" i="182"/>
  <c r="N75" i="182" s="1"/>
  <c r="C60" i="182"/>
  <c r="K60" i="182"/>
  <c r="K74" i="182" s="1"/>
  <c r="D60" i="182"/>
  <c r="L60" i="182"/>
  <c r="L74" i="182" s="1"/>
  <c r="E60" i="182"/>
  <c r="E74" i="182" s="1"/>
  <c r="F60" i="182"/>
  <c r="F74" i="182" s="1"/>
  <c r="G60" i="182"/>
  <c r="G74" i="182" s="1"/>
  <c r="H60" i="182"/>
  <c r="H74" i="182" s="1"/>
  <c r="C50" i="185" l="1"/>
  <c r="C62" i="185" s="1"/>
  <c r="D61" i="185"/>
  <c r="D62" i="185" s="1"/>
  <c r="I63" i="182"/>
  <c r="I77" i="182" s="1"/>
  <c r="K76" i="182"/>
  <c r="H63" i="182"/>
  <c r="H77" i="182" s="1"/>
  <c r="E76" i="182"/>
  <c r="D76" i="182"/>
  <c r="F63" i="182"/>
  <c r="F77" i="182" s="1"/>
  <c r="C76" i="182"/>
  <c r="J63" i="182"/>
  <c r="J77" i="182" s="1"/>
  <c r="N62" i="182"/>
  <c r="N76" i="182" s="1"/>
  <c r="M62" i="182"/>
  <c r="M76" i="182" s="1"/>
  <c r="G76" i="182"/>
  <c r="L76" i="182"/>
  <c r="L63" i="182"/>
  <c r="L77" i="182" s="1"/>
  <c r="D77" i="182"/>
  <c r="N60" i="182"/>
  <c r="N74" i="182" s="1"/>
  <c r="D74" i="182"/>
  <c r="M60" i="182"/>
  <c r="M74" i="182" s="1"/>
  <c r="C74" i="182"/>
  <c r="C77" i="182"/>
  <c r="M63" i="182" l="1"/>
  <c r="M77" i="182" s="1"/>
  <c r="N63" i="182"/>
  <c r="N77" i="182" s="1"/>
  <c r="D48" i="180"/>
  <c r="C48" i="180"/>
  <c r="D47" i="180"/>
  <c r="J42" i="180"/>
  <c r="I42" i="180"/>
  <c r="C49" i="180" s="1"/>
  <c r="H42" i="180"/>
  <c r="G42" i="180"/>
  <c r="F42" i="180"/>
  <c r="C47" i="180" s="1"/>
  <c r="E42" i="180"/>
  <c r="D46" i="180" s="1"/>
  <c r="D42" i="180"/>
  <c r="C46" i="180" s="1"/>
  <c r="D49" i="180" l="1"/>
  <c r="F59" i="179" l="1"/>
  <c r="E59" i="179"/>
  <c r="G56" i="179"/>
  <c r="G55" i="179"/>
  <c r="G54" i="179"/>
  <c r="G53" i="179"/>
  <c r="G52" i="179"/>
  <c r="G51" i="179"/>
  <c r="G50" i="179"/>
  <c r="G49" i="179"/>
  <c r="G48" i="179"/>
  <c r="G47" i="179"/>
  <c r="G46" i="179"/>
  <c r="G45" i="179"/>
  <c r="G44" i="179"/>
  <c r="G43" i="179"/>
  <c r="G42" i="179"/>
  <c r="G41" i="179"/>
  <c r="G40" i="179"/>
  <c r="G39" i="179"/>
  <c r="G38" i="179"/>
  <c r="G37" i="179"/>
  <c r="G36" i="179"/>
  <c r="G35" i="179"/>
  <c r="G34" i="179"/>
  <c r="G33" i="179"/>
  <c r="G32" i="179"/>
  <c r="G31" i="179"/>
  <c r="G30" i="179"/>
  <c r="G29" i="179"/>
  <c r="G28" i="179"/>
  <c r="G27" i="179"/>
  <c r="G26" i="179"/>
  <c r="G25" i="179"/>
  <c r="G24" i="179"/>
  <c r="G23" i="179"/>
  <c r="G22" i="179"/>
  <c r="G21" i="179"/>
  <c r="G20" i="179"/>
  <c r="G19" i="179"/>
  <c r="G18" i="179"/>
  <c r="G17" i="179"/>
  <c r="G16" i="179"/>
  <c r="G15" i="179"/>
  <c r="G14" i="179"/>
  <c r="G13" i="179"/>
  <c r="G12" i="179"/>
  <c r="G11" i="179"/>
  <c r="G10" i="179"/>
  <c r="G9" i="179"/>
  <c r="G8" i="179"/>
  <c r="G7" i="179"/>
  <c r="G6" i="179"/>
  <c r="G5" i="179"/>
  <c r="F57" i="178"/>
  <c r="E57" i="178"/>
  <c r="G54" i="178"/>
  <c r="G53" i="178"/>
  <c r="G52" i="178"/>
  <c r="G51" i="178"/>
  <c r="G50" i="178"/>
  <c r="G49" i="178"/>
  <c r="G48" i="178"/>
  <c r="G47" i="178"/>
  <c r="G46" i="178"/>
  <c r="G45" i="178"/>
  <c r="G44" i="178"/>
  <c r="G43" i="178"/>
  <c r="G42" i="178"/>
  <c r="G41" i="178"/>
  <c r="G40" i="178"/>
  <c r="G39" i="178"/>
  <c r="G38" i="178"/>
  <c r="G37" i="178"/>
  <c r="G36" i="178"/>
  <c r="G35" i="178"/>
  <c r="G34" i="178"/>
  <c r="G33" i="178"/>
  <c r="G32" i="178"/>
  <c r="G31" i="178"/>
  <c r="G30" i="178"/>
  <c r="G29" i="178"/>
  <c r="G28" i="178"/>
  <c r="G27" i="178"/>
  <c r="G26" i="178"/>
  <c r="G25" i="178"/>
  <c r="G24" i="178"/>
  <c r="G23" i="178"/>
  <c r="G22" i="178"/>
  <c r="G21" i="178"/>
  <c r="G20" i="178"/>
  <c r="G19" i="178"/>
  <c r="G18" i="178"/>
  <c r="G17" i="178"/>
  <c r="G16" i="178"/>
  <c r="G15" i="178"/>
  <c r="G14" i="178"/>
  <c r="G13" i="178"/>
  <c r="G12" i="178"/>
  <c r="G11" i="178"/>
  <c r="G10" i="178"/>
  <c r="G9" i="178"/>
  <c r="G8" i="178"/>
  <c r="G7" i="178"/>
  <c r="G6" i="178"/>
  <c r="G5" i="178"/>
  <c r="G57" i="178" s="1"/>
  <c r="F56" i="177"/>
  <c r="E56" i="177"/>
  <c r="G53" i="177"/>
  <c r="G52" i="177"/>
  <c r="G51" i="177"/>
  <c r="G50" i="177"/>
  <c r="G49" i="177"/>
  <c r="G48" i="177"/>
  <c r="G47" i="177"/>
  <c r="G46" i="177"/>
  <c r="G45" i="177"/>
  <c r="G44" i="177"/>
  <c r="G43" i="177"/>
  <c r="G42" i="177"/>
  <c r="G41" i="177"/>
  <c r="G40" i="177"/>
  <c r="G39" i="177"/>
  <c r="G38" i="177"/>
  <c r="G37" i="177"/>
  <c r="G36" i="177"/>
  <c r="G35" i="177"/>
  <c r="G34" i="177"/>
  <c r="G33" i="177"/>
  <c r="G32" i="177"/>
  <c r="G31" i="177"/>
  <c r="G30" i="177"/>
  <c r="G29" i="177"/>
  <c r="G28" i="177"/>
  <c r="G27" i="177"/>
  <c r="G26" i="177"/>
  <c r="G25" i="177"/>
  <c r="G24" i="177"/>
  <c r="G23" i="177"/>
  <c r="G22" i="177"/>
  <c r="G21" i="177"/>
  <c r="G20" i="177"/>
  <c r="G19" i="177"/>
  <c r="G18" i="177"/>
  <c r="G17" i="177"/>
  <c r="G16" i="177"/>
  <c r="G15" i="177"/>
  <c r="G14" i="177"/>
  <c r="G13" i="177"/>
  <c r="G12" i="177"/>
  <c r="G11" i="177"/>
  <c r="G10" i="177"/>
  <c r="G9" i="177"/>
  <c r="G8" i="177"/>
  <c r="G7" i="177"/>
  <c r="G6" i="177"/>
  <c r="G5" i="177"/>
  <c r="D47" i="175"/>
  <c r="C46" i="175"/>
  <c r="J41" i="175"/>
  <c r="I41" i="175"/>
  <c r="C47" i="175" s="1"/>
  <c r="C48" i="175" s="1"/>
  <c r="H41" i="175"/>
  <c r="C45" i="175" s="1"/>
  <c r="G41" i="175"/>
  <c r="D46" i="175" s="1"/>
  <c r="F41" i="175"/>
  <c r="E41" i="175"/>
  <c r="D41" i="175"/>
  <c r="D60" i="174"/>
  <c r="D55" i="174"/>
  <c r="D56" i="174" s="1"/>
  <c r="C55" i="174"/>
  <c r="C56" i="174" s="1"/>
  <c r="D54" i="174"/>
  <c r="C54" i="174"/>
  <c r="D53" i="174"/>
  <c r="C53" i="174"/>
  <c r="C59" i="174" s="1"/>
  <c r="D48" i="174"/>
  <c r="D47" i="174"/>
  <c r="D59" i="174" s="1"/>
  <c r="C47" i="174"/>
  <c r="J44" i="174"/>
  <c r="D49" i="174" s="1"/>
  <c r="I44" i="174"/>
  <c r="H44" i="174"/>
  <c r="G44" i="174"/>
  <c r="F44" i="174"/>
  <c r="C48" i="174" s="1"/>
  <c r="C60" i="174" s="1"/>
  <c r="E44" i="174"/>
  <c r="D44" i="174"/>
  <c r="C49" i="174" s="1"/>
  <c r="D68" i="173"/>
  <c r="C68" i="173"/>
  <c r="D67" i="173"/>
  <c r="C67" i="173"/>
  <c r="D66" i="173"/>
  <c r="C66" i="173"/>
  <c r="D65" i="173"/>
  <c r="C65" i="173"/>
  <c r="C60" i="173"/>
  <c r="C72" i="173" s="1"/>
  <c r="D59" i="173"/>
  <c r="D71" i="173" s="1"/>
  <c r="C59" i="173"/>
  <c r="C71" i="173" s="1"/>
  <c r="J56" i="173"/>
  <c r="D62" i="173" s="1"/>
  <c r="D74" i="173" s="1"/>
  <c r="I56" i="173"/>
  <c r="C62" i="173" s="1"/>
  <c r="C74" i="173" s="1"/>
  <c r="H56" i="173"/>
  <c r="G56" i="173"/>
  <c r="D60" i="173" s="1"/>
  <c r="D72" i="173" s="1"/>
  <c r="F56" i="173"/>
  <c r="E56" i="173"/>
  <c r="D56" i="173"/>
  <c r="C61" i="173" s="1"/>
  <c r="C73" i="173" s="1"/>
  <c r="J63" i="171"/>
  <c r="G63" i="171"/>
  <c r="G77" i="171" s="1"/>
  <c r="L62" i="171"/>
  <c r="L76" i="171" s="1"/>
  <c r="K62" i="171"/>
  <c r="K76" i="171" s="1"/>
  <c r="D62" i="171"/>
  <c r="D76" i="171" s="1"/>
  <c r="J61" i="171"/>
  <c r="J75" i="171" s="1"/>
  <c r="AL57" i="171"/>
  <c r="AK57" i="171"/>
  <c r="AJ57" i="171"/>
  <c r="AI57" i="171"/>
  <c r="AH57" i="171"/>
  <c r="AG57" i="171"/>
  <c r="L63" i="171" s="1"/>
  <c r="AF57" i="171"/>
  <c r="K63" i="171" s="1"/>
  <c r="AE57" i="171"/>
  <c r="AD57" i="171"/>
  <c r="I63" i="171" s="1"/>
  <c r="AC57" i="171"/>
  <c r="I61" i="171" s="1"/>
  <c r="I75" i="171" s="1"/>
  <c r="AB57" i="171"/>
  <c r="J62" i="171" s="1"/>
  <c r="J76" i="171" s="1"/>
  <c r="AA57" i="171"/>
  <c r="I62" i="171" s="1"/>
  <c r="I76" i="171" s="1"/>
  <c r="Z57" i="171"/>
  <c r="Y57" i="171"/>
  <c r="X57" i="171"/>
  <c r="W57" i="171"/>
  <c r="V57" i="171"/>
  <c r="U57" i="171"/>
  <c r="H61" i="171" s="1"/>
  <c r="H75" i="171" s="1"/>
  <c r="T57" i="171"/>
  <c r="G61" i="171" s="1"/>
  <c r="G75" i="171" s="1"/>
  <c r="S57" i="171"/>
  <c r="H63" i="171" s="1"/>
  <c r="R57" i="171"/>
  <c r="Q57" i="171"/>
  <c r="P57" i="171"/>
  <c r="O57" i="171"/>
  <c r="N57" i="171"/>
  <c r="F62" i="171" s="1"/>
  <c r="M57" i="171"/>
  <c r="E62" i="171" s="1"/>
  <c r="E76" i="171" s="1"/>
  <c r="L57" i="171"/>
  <c r="F63" i="171" s="1"/>
  <c r="K57" i="171"/>
  <c r="E63" i="171" s="1"/>
  <c r="J57" i="171"/>
  <c r="I57" i="171"/>
  <c r="H57" i="171"/>
  <c r="G57" i="171"/>
  <c r="F57" i="171"/>
  <c r="C62" i="171" s="1"/>
  <c r="E57" i="171"/>
  <c r="D63" i="171" s="1"/>
  <c r="D57" i="171"/>
  <c r="C63" i="171" s="1"/>
  <c r="F54" i="170"/>
  <c r="E54" i="170"/>
  <c r="G51" i="170"/>
  <c r="G50" i="170"/>
  <c r="G49" i="170"/>
  <c r="G48" i="170"/>
  <c r="G47" i="170"/>
  <c r="G46" i="170"/>
  <c r="G44" i="170"/>
  <c r="G43" i="170"/>
  <c r="G42" i="170"/>
  <c r="G41" i="170"/>
  <c r="G40" i="170"/>
  <c r="G39" i="170"/>
  <c r="G38" i="170"/>
  <c r="G37" i="170"/>
  <c r="G36" i="170"/>
  <c r="G35" i="170"/>
  <c r="G34" i="170"/>
  <c r="G33" i="170"/>
  <c r="G32" i="170"/>
  <c r="G31" i="170"/>
  <c r="G30" i="170"/>
  <c r="G29" i="170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10" i="170"/>
  <c r="G9" i="170"/>
  <c r="G8" i="170"/>
  <c r="G7" i="170"/>
  <c r="G6" i="170"/>
  <c r="G5" i="170"/>
  <c r="G53" i="168"/>
  <c r="G52" i="168"/>
  <c r="G51" i="168"/>
  <c r="G50" i="168"/>
  <c r="G49" i="168"/>
  <c r="G48" i="168"/>
  <c r="G47" i="168"/>
  <c r="G46" i="168"/>
  <c r="G45" i="168"/>
  <c r="G44" i="168"/>
  <c r="G43" i="168"/>
  <c r="G42" i="168"/>
  <c r="G41" i="168"/>
  <c r="G40" i="168"/>
  <c r="G39" i="168"/>
  <c r="G38" i="168"/>
  <c r="G37" i="168"/>
  <c r="G36" i="168"/>
  <c r="G35" i="168"/>
  <c r="G34" i="168"/>
  <c r="G33" i="168"/>
  <c r="G32" i="168"/>
  <c r="G31" i="168"/>
  <c r="G30" i="168"/>
  <c r="G29" i="168"/>
  <c r="G28" i="168"/>
  <c r="G27" i="168"/>
  <c r="G26" i="168"/>
  <c r="G25" i="168"/>
  <c r="G24" i="168"/>
  <c r="G23" i="168"/>
  <c r="G22" i="168"/>
  <c r="G21" i="168"/>
  <c r="G20" i="168"/>
  <c r="G19" i="168"/>
  <c r="G18" i="168"/>
  <c r="G17" i="168"/>
  <c r="G16" i="168"/>
  <c r="G15" i="168"/>
  <c r="G14" i="168"/>
  <c r="G13" i="168"/>
  <c r="G12" i="168"/>
  <c r="G11" i="168"/>
  <c r="G10" i="168"/>
  <c r="G9" i="168"/>
  <c r="G8" i="168"/>
  <c r="G7" i="168"/>
  <c r="G6" i="168"/>
  <c r="G5" i="168"/>
  <c r="G53" i="167"/>
  <c r="G52" i="167"/>
  <c r="G51" i="167"/>
  <c r="G50" i="167"/>
  <c r="G49" i="167"/>
  <c r="G48" i="167"/>
  <c r="G47" i="167"/>
  <c r="G46" i="167"/>
  <c r="G45" i="167"/>
  <c r="G44" i="167"/>
  <c r="G43" i="167"/>
  <c r="G42" i="167"/>
  <c r="G41" i="167"/>
  <c r="G40" i="167"/>
  <c r="G39" i="167"/>
  <c r="G38" i="167"/>
  <c r="G37" i="167"/>
  <c r="G36" i="167"/>
  <c r="G35" i="167"/>
  <c r="G34" i="167"/>
  <c r="G33" i="167"/>
  <c r="G32" i="167"/>
  <c r="G31" i="167"/>
  <c r="G30" i="167"/>
  <c r="G29" i="167"/>
  <c r="G28" i="167"/>
  <c r="G27" i="167"/>
  <c r="G26" i="167"/>
  <c r="G25" i="167"/>
  <c r="G24" i="167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G9" i="167"/>
  <c r="G8" i="167"/>
  <c r="G7" i="167"/>
  <c r="G6" i="167"/>
  <c r="G5" i="167"/>
  <c r="D47" i="166"/>
  <c r="J42" i="166"/>
  <c r="D49" i="166" s="1"/>
  <c r="I42" i="166"/>
  <c r="H42" i="166"/>
  <c r="G42" i="166"/>
  <c r="F42" i="166"/>
  <c r="C47" i="166" s="1"/>
  <c r="E42" i="166"/>
  <c r="D42" i="166"/>
  <c r="C49" i="166" s="1"/>
  <c r="J41" i="165"/>
  <c r="D47" i="165" s="1"/>
  <c r="I41" i="165"/>
  <c r="C47" i="165" s="1"/>
  <c r="H41" i="165"/>
  <c r="G41" i="165"/>
  <c r="D46" i="165" s="1"/>
  <c r="F41" i="165"/>
  <c r="C45" i="165" s="1"/>
  <c r="E41" i="165"/>
  <c r="D41" i="165"/>
  <c r="D55" i="164"/>
  <c r="C55" i="164"/>
  <c r="D54" i="164"/>
  <c r="C54" i="164"/>
  <c r="C56" i="164" s="1"/>
  <c r="D53" i="164"/>
  <c r="C53" i="164"/>
  <c r="J44" i="164"/>
  <c r="D47" i="164" s="1"/>
  <c r="D59" i="164" s="1"/>
  <c r="I44" i="164"/>
  <c r="H44" i="164"/>
  <c r="G44" i="164"/>
  <c r="D48" i="164" s="1"/>
  <c r="F44" i="164"/>
  <c r="C48" i="164" s="1"/>
  <c r="C60" i="164" s="1"/>
  <c r="E44" i="164"/>
  <c r="D49" i="164" s="1"/>
  <c r="D61" i="164" s="1"/>
  <c r="D44" i="164"/>
  <c r="C49" i="164" s="1"/>
  <c r="D68" i="163"/>
  <c r="C68" i="163"/>
  <c r="D67" i="163"/>
  <c r="C67" i="163"/>
  <c r="D66" i="163"/>
  <c r="C66" i="163"/>
  <c r="D65" i="163"/>
  <c r="C65" i="163"/>
  <c r="C61" i="163"/>
  <c r="C73" i="163" s="1"/>
  <c r="C59" i="163"/>
  <c r="C71" i="163" s="1"/>
  <c r="J56" i="163"/>
  <c r="I56" i="163"/>
  <c r="H56" i="163"/>
  <c r="G56" i="163"/>
  <c r="D60" i="163" s="1"/>
  <c r="F56" i="163"/>
  <c r="C60" i="163" s="1"/>
  <c r="C72" i="163" s="1"/>
  <c r="E56" i="163"/>
  <c r="D61" i="163" s="1"/>
  <c r="D73" i="163" s="1"/>
  <c r="D56" i="163"/>
  <c r="C61" i="162"/>
  <c r="J60" i="162"/>
  <c r="J74" i="162" s="1"/>
  <c r="AL55" i="162"/>
  <c r="AK55" i="162"/>
  <c r="AJ55" i="162"/>
  <c r="AI55" i="162"/>
  <c r="L60" i="162" s="1"/>
  <c r="L74" i="162" s="1"/>
  <c r="AH55" i="162"/>
  <c r="AG55" i="162"/>
  <c r="AF55" i="162"/>
  <c r="K61" i="162" s="1"/>
  <c r="K75" i="162" s="1"/>
  <c r="AE55" i="162"/>
  <c r="AD55" i="162"/>
  <c r="AC55" i="162"/>
  <c r="AB55" i="162"/>
  <c r="AA55" i="162"/>
  <c r="I60" i="162" s="1"/>
  <c r="I74" i="162" s="1"/>
  <c r="Z55" i="162"/>
  <c r="J61" i="162" s="1"/>
  <c r="J62" i="162" s="1"/>
  <c r="J76" i="162" s="1"/>
  <c r="Y55" i="162"/>
  <c r="I61" i="162" s="1"/>
  <c r="X55" i="162"/>
  <c r="W55" i="162"/>
  <c r="V55" i="162"/>
  <c r="U55" i="162"/>
  <c r="H60" i="162" s="1"/>
  <c r="H74" i="162" s="1"/>
  <c r="T55" i="162"/>
  <c r="G60" i="162" s="1"/>
  <c r="G74" i="162" s="1"/>
  <c r="S55" i="162"/>
  <c r="R55" i="162"/>
  <c r="Q55" i="162"/>
  <c r="P55" i="162"/>
  <c r="O55" i="162"/>
  <c r="N55" i="162"/>
  <c r="F60" i="162" s="1"/>
  <c r="M55" i="162"/>
  <c r="E60" i="162" s="1"/>
  <c r="E74" i="162" s="1"/>
  <c r="L55" i="162"/>
  <c r="F61" i="162" s="1"/>
  <c r="F75" i="162" s="1"/>
  <c r="K55" i="162"/>
  <c r="E61" i="162" s="1"/>
  <c r="J55" i="162"/>
  <c r="I55" i="162"/>
  <c r="H55" i="162"/>
  <c r="G55" i="162"/>
  <c r="D60" i="162" s="1"/>
  <c r="F55" i="162"/>
  <c r="C59" i="162" s="1"/>
  <c r="E55" i="162"/>
  <c r="D61" i="162" s="1"/>
  <c r="D55" i="162"/>
  <c r="D47" i="161"/>
  <c r="D46" i="161"/>
  <c r="J42" i="161"/>
  <c r="I42" i="161"/>
  <c r="H42" i="161"/>
  <c r="G42" i="161"/>
  <c r="F42" i="161"/>
  <c r="C47" i="161" s="1"/>
  <c r="E42" i="161"/>
  <c r="D42" i="161"/>
  <c r="J41" i="160"/>
  <c r="D47" i="160" s="1"/>
  <c r="I41" i="160"/>
  <c r="C47" i="160" s="1"/>
  <c r="H41" i="160"/>
  <c r="G41" i="160"/>
  <c r="D46" i="160" s="1"/>
  <c r="F41" i="160"/>
  <c r="C45" i="160" s="1"/>
  <c r="E41" i="160"/>
  <c r="D41" i="160"/>
  <c r="D55" i="159"/>
  <c r="D56" i="159" s="1"/>
  <c r="C55" i="159"/>
  <c r="C56" i="159" s="1"/>
  <c r="D54" i="159"/>
  <c r="C54" i="159"/>
  <c r="D53" i="159"/>
  <c r="C53" i="159"/>
  <c r="J44" i="159"/>
  <c r="D47" i="159" s="1"/>
  <c r="D59" i="159" s="1"/>
  <c r="I44" i="159"/>
  <c r="H44" i="159"/>
  <c r="G44" i="159"/>
  <c r="D48" i="159" s="1"/>
  <c r="F44" i="159"/>
  <c r="C48" i="159" s="1"/>
  <c r="C60" i="159" s="1"/>
  <c r="E44" i="159"/>
  <c r="D44" i="159"/>
  <c r="D68" i="158"/>
  <c r="C68" i="158"/>
  <c r="D67" i="158"/>
  <c r="C67" i="158"/>
  <c r="D66" i="158"/>
  <c r="C66" i="158"/>
  <c r="D65" i="158"/>
  <c r="C65" i="158"/>
  <c r="J56" i="158"/>
  <c r="I56" i="158"/>
  <c r="H56" i="158"/>
  <c r="G56" i="158"/>
  <c r="D60" i="158" s="1"/>
  <c r="F56" i="158"/>
  <c r="C60" i="158" s="1"/>
  <c r="C72" i="158" s="1"/>
  <c r="E56" i="158"/>
  <c r="D56" i="158"/>
  <c r="L62" i="157"/>
  <c r="L76" i="157" s="1"/>
  <c r="D62" i="157"/>
  <c r="D76" i="157" s="1"/>
  <c r="H61" i="157"/>
  <c r="H75" i="157" s="1"/>
  <c r="AL57" i="157"/>
  <c r="AK57" i="157"/>
  <c r="AJ57" i="157"/>
  <c r="AI57" i="157"/>
  <c r="AH57" i="157"/>
  <c r="K62" i="157" s="1"/>
  <c r="K76" i="157" s="1"/>
  <c r="AG57" i="157"/>
  <c r="AF57" i="157"/>
  <c r="K63" i="157" s="1"/>
  <c r="AE57" i="157"/>
  <c r="AD57" i="157"/>
  <c r="AC57" i="157"/>
  <c r="AB57" i="157"/>
  <c r="J62" i="157" s="1"/>
  <c r="J76" i="157" s="1"/>
  <c r="AA57" i="157"/>
  <c r="I62" i="157" s="1"/>
  <c r="I76" i="157" s="1"/>
  <c r="Z57" i="157"/>
  <c r="J63" i="157" s="1"/>
  <c r="Y57" i="157"/>
  <c r="X57" i="157"/>
  <c r="H63" i="157" s="1"/>
  <c r="W57" i="157"/>
  <c r="V57" i="157"/>
  <c r="U57" i="157"/>
  <c r="H62" i="157" s="1"/>
  <c r="H76" i="157" s="1"/>
  <c r="T57" i="157"/>
  <c r="G62" i="157" s="1"/>
  <c r="G76" i="157" s="1"/>
  <c r="S57" i="157"/>
  <c r="R57" i="157"/>
  <c r="G63" i="157" s="1"/>
  <c r="Q57" i="157"/>
  <c r="P57" i="157"/>
  <c r="O57" i="157"/>
  <c r="N57" i="157"/>
  <c r="F62" i="157" s="1"/>
  <c r="F76" i="157" s="1"/>
  <c r="M57" i="157"/>
  <c r="E62" i="157" s="1"/>
  <c r="E76" i="157" s="1"/>
  <c r="L57" i="157"/>
  <c r="K57" i="157"/>
  <c r="J57" i="157"/>
  <c r="I57" i="157"/>
  <c r="H57" i="157"/>
  <c r="G57" i="157"/>
  <c r="F57" i="157"/>
  <c r="C62" i="157" s="1"/>
  <c r="E57" i="157"/>
  <c r="D63" i="157" s="1"/>
  <c r="D57" i="157"/>
  <c r="C63" i="157" s="1"/>
  <c r="G59" i="179" l="1"/>
  <c r="G56" i="177"/>
  <c r="D48" i="175"/>
  <c r="D45" i="175"/>
  <c r="D50" i="174"/>
  <c r="D61" i="174"/>
  <c r="C50" i="174"/>
  <c r="C62" i="174" s="1"/>
  <c r="C61" i="174"/>
  <c r="D62" i="174"/>
  <c r="D61" i="173"/>
  <c r="D73" i="173" s="1"/>
  <c r="E64" i="171"/>
  <c r="E78" i="171" s="1"/>
  <c r="E77" i="171"/>
  <c r="C64" i="171"/>
  <c r="M63" i="171"/>
  <c r="M77" i="171" s="1"/>
  <c r="C77" i="171"/>
  <c r="F77" i="171"/>
  <c r="F64" i="171"/>
  <c r="F78" i="171" s="1"/>
  <c r="J64" i="171"/>
  <c r="J78" i="171" s="1"/>
  <c r="D64" i="171"/>
  <c r="N63" i="171"/>
  <c r="N77" i="171" s="1"/>
  <c r="D77" i="171"/>
  <c r="C76" i="171"/>
  <c r="F76" i="171"/>
  <c r="N62" i="171"/>
  <c r="N76" i="171" s="1"/>
  <c r="I77" i="171"/>
  <c r="I64" i="171"/>
  <c r="I78" i="171" s="1"/>
  <c r="K64" i="171"/>
  <c r="K78" i="171" s="1"/>
  <c r="K77" i="171"/>
  <c r="L64" i="171"/>
  <c r="L78" i="171" s="1"/>
  <c r="L77" i="171"/>
  <c r="H77" i="171"/>
  <c r="H64" i="171"/>
  <c r="H78" i="171" s="1"/>
  <c r="C61" i="171"/>
  <c r="K61" i="171"/>
  <c r="K75" i="171" s="1"/>
  <c r="G62" i="171"/>
  <c r="G76" i="171" s="1"/>
  <c r="G64" i="171"/>
  <c r="G78" i="171" s="1"/>
  <c r="D61" i="171"/>
  <c r="L61" i="171"/>
  <c r="L75" i="171" s="1"/>
  <c r="H62" i="171"/>
  <c r="H76" i="171" s="1"/>
  <c r="J77" i="171"/>
  <c r="E61" i="171"/>
  <c r="E75" i="171" s="1"/>
  <c r="F61" i="171"/>
  <c r="F75" i="171" s="1"/>
  <c r="J59" i="162"/>
  <c r="J73" i="162" s="1"/>
  <c r="D48" i="165"/>
  <c r="C48" i="160"/>
  <c r="C62" i="163"/>
  <c r="C74" i="163" s="1"/>
  <c r="C61" i="158"/>
  <c r="C73" i="158" s="1"/>
  <c r="D62" i="163"/>
  <c r="D74" i="163" s="1"/>
  <c r="C46" i="165"/>
  <c r="C48" i="165" s="1"/>
  <c r="C46" i="160"/>
  <c r="H61" i="162"/>
  <c r="H75" i="162" s="1"/>
  <c r="D48" i="166"/>
  <c r="D72" i="158"/>
  <c r="C49" i="159"/>
  <c r="E63" i="157"/>
  <c r="D49" i="159"/>
  <c r="D50" i="159" s="1"/>
  <c r="D49" i="161"/>
  <c r="D60" i="164"/>
  <c r="D62" i="164" s="1"/>
  <c r="D56" i="164"/>
  <c r="L63" i="157"/>
  <c r="C49" i="161"/>
  <c r="C62" i="158"/>
  <c r="C74" i="158" s="1"/>
  <c r="L61" i="162"/>
  <c r="D46" i="166"/>
  <c r="G61" i="162"/>
  <c r="M61" i="162" s="1"/>
  <c r="M75" i="162" s="1"/>
  <c r="F63" i="157"/>
  <c r="F77" i="157" s="1"/>
  <c r="I63" i="157"/>
  <c r="D59" i="158"/>
  <c r="D71" i="158" s="1"/>
  <c r="D60" i="159"/>
  <c r="K59" i="162"/>
  <c r="K73" i="162" s="1"/>
  <c r="D72" i="163"/>
  <c r="C48" i="166"/>
  <c r="N61" i="162"/>
  <c r="N75" i="162" s="1"/>
  <c r="D75" i="162"/>
  <c r="D62" i="162"/>
  <c r="G62" i="162"/>
  <c r="G76" i="162" s="1"/>
  <c r="G75" i="162"/>
  <c r="E75" i="162"/>
  <c r="E62" i="162"/>
  <c r="E76" i="162" s="1"/>
  <c r="F62" i="162"/>
  <c r="F76" i="162" s="1"/>
  <c r="F74" i="162"/>
  <c r="N60" i="162"/>
  <c r="N74" i="162" s="1"/>
  <c r="D74" i="162"/>
  <c r="C73" i="162"/>
  <c r="I62" i="162"/>
  <c r="I76" i="162" s="1"/>
  <c r="I75" i="162"/>
  <c r="L75" i="162"/>
  <c r="L62" i="162"/>
  <c r="L76" i="162" s="1"/>
  <c r="C61" i="164"/>
  <c r="C50" i="164"/>
  <c r="C62" i="164" s="1"/>
  <c r="C60" i="162"/>
  <c r="K60" i="162"/>
  <c r="K74" i="162" s="1"/>
  <c r="C46" i="166"/>
  <c r="H59" i="162"/>
  <c r="H73" i="162" s="1"/>
  <c r="D50" i="164"/>
  <c r="F59" i="162"/>
  <c r="F73" i="162" s="1"/>
  <c r="G59" i="162"/>
  <c r="G73" i="162" s="1"/>
  <c r="K62" i="162"/>
  <c r="K76" i="162" s="1"/>
  <c r="I59" i="162"/>
  <c r="I73" i="162" s="1"/>
  <c r="C47" i="164"/>
  <c r="C59" i="164" s="1"/>
  <c r="D45" i="165"/>
  <c r="J75" i="162"/>
  <c r="C75" i="162"/>
  <c r="D59" i="163"/>
  <c r="D71" i="163" s="1"/>
  <c r="D59" i="162"/>
  <c r="L59" i="162"/>
  <c r="L73" i="162" s="1"/>
  <c r="E59" i="162"/>
  <c r="E73" i="162" s="1"/>
  <c r="M63" i="157"/>
  <c r="M77" i="157" s="1"/>
  <c r="C77" i="157"/>
  <c r="C64" i="157"/>
  <c r="D48" i="160"/>
  <c r="D77" i="157"/>
  <c r="D64" i="157"/>
  <c r="K77" i="157"/>
  <c r="K64" i="157"/>
  <c r="K78" i="157" s="1"/>
  <c r="E77" i="157"/>
  <c r="E64" i="157"/>
  <c r="E78" i="157" s="1"/>
  <c r="I64" i="157"/>
  <c r="I78" i="157" s="1"/>
  <c r="I77" i="157"/>
  <c r="L77" i="157"/>
  <c r="L64" i="157"/>
  <c r="L78" i="157" s="1"/>
  <c r="M62" i="157"/>
  <c r="M76" i="157" s="1"/>
  <c r="C76" i="157"/>
  <c r="G64" i="157"/>
  <c r="G78" i="157" s="1"/>
  <c r="G77" i="157"/>
  <c r="J64" i="157"/>
  <c r="J78" i="157" s="1"/>
  <c r="J77" i="157"/>
  <c r="H64" i="157"/>
  <c r="H78" i="157" s="1"/>
  <c r="C61" i="159"/>
  <c r="C50" i="159"/>
  <c r="C62" i="159" s="1"/>
  <c r="H77" i="157"/>
  <c r="G61" i="157"/>
  <c r="G75" i="157" s="1"/>
  <c r="D61" i="158"/>
  <c r="D73" i="158" s="1"/>
  <c r="C46" i="161"/>
  <c r="I61" i="157"/>
  <c r="I75" i="157" s="1"/>
  <c r="D62" i="158"/>
  <c r="D74" i="158" s="1"/>
  <c r="C47" i="159"/>
  <c r="C59" i="159" s="1"/>
  <c r="D45" i="160"/>
  <c r="J61" i="157"/>
  <c r="J75" i="157" s="1"/>
  <c r="N62" i="157"/>
  <c r="N76" i="157" s="1"/>
  <c r="C59" i="158"/>
  <c r="C71" i="158" s="1"/>
  <c r="C61" i="157"/>
  <c r="K61" i="157"/>
  <c r="K75" i="157" s="1"/>
  <c r="C48" i="161"/>
  <c r="D61" i="157"/>
  <c r="L61" i="157"/>
  <c r="L75" i="157" s="1"/>
  <c r="D48" i="161"/>
  <c r="E61" i="157"/>
  <c r="E75" i="157" s="1"/>
  <c r="F61" i="157"/>
  <c r="F75" i="157" s="1"/>
  <c r="M64" i="171" l="1"/>
  <c r="M78" i="171" s="1"/>
  <c r="C78" i="171"/>
  <c r="M61" i="171"/>
  <c r="M75" i="171" s="1"/>
  <c r="C75" i="171"/>
  <c r="N61" i="171"/>
  <c r="N75" i="171" s="1"/>
  <c r="D75" i="171"/>
  <c r="M62" i="171"/>
  <c r="M76" i="171" s="1"/>
  <c r="D78" i="171"/>
  <c r="N64" i="171"/>
  <c r="N78" i="171" s="1"/>
  <c r="D61" i="159"/>
  <c r="D62" i="159" s="1"/>
  <c r="M59" i="162"/>
  <c r="M73" i="162" s="1"/>
  <c r="N63" i="157"/>
  <c r="N77" i="157" s="1"/>
  <c r="F64" i="157"/>
  <c r="F78" i="157" s="1"/>
  <c r="H62" i="162"/>
  <c r="H76" i="162" s="1"/>
  <c r="M60" i="162"/>
  <c r="M74" i="162" s="1"/>
  <c r="C74" i="162"/>
  <c r="N59" i="162"/>
  <c r="N73" i="162" s="1"/>
  <c r="D73" i="162"/>
  <c r="D76" i="162"/>
  <c r="C62" i="162"/>
  <c r="M64" i="157"/>
  <c r="M78" i="157" s="1"/>
  <c r="C78" i="157"/>
  <c r="D78" i="157"/>
  <c r="N64" i="157"/>
  <c r="N78" i="157" s="1"/>
  <c r="N61" i="157"/>
  <c r="N75" i="157" s="1"/>
  <c r="D75" i="157"/>
  <c r="M61" i="157"/>
  <c r="M75" i="157" s="1"/>
  <c r="C75" i="157"/>
  <c r="N62" i="162" l="1"/>
  <c r="N76" i="162" s="1"/>
  <c r="M62" i="162"/>
  <c r="M76" i="162" s="1"/>
  <c r="C76" i="162"/>
  <c r="D49" i="141" l="1"/>
  <c r="J44" i="141"/>
  <c r="I44" i="141"/>
  <c r="H44" i="141"/>
  <c r="G44" i="141"/>
  <c r="F44" i="141"/>
  <c r="C49" i="141" s="1"/>
  <c r="E44" i="141"/>
  <c r="D50" i="141" s="1"/>
  <c r="D44" i="141"/>
  <c r="C51" i="141" s="1"/>
  <c r="J41" i="140"/>
  <c r="D47" i="140" s="1"/>
  <c r="I41" i="140"/>
  <c r="C47" i="140" s="1"/>
  <c r="H41" i="140"/>
  <c r="G41" i="140"/>
  <c r="D46" i="140" s="1"/>
  <c r="F41" i="140"/>
  <c r="C46" i="140" s="1"/>
  <c r="E41" i="140"/>
  <c r="D41" i="140"/>
  <c r="I43" i="139"/>
  <c r="C48" i="139" s="1"/>
  <c r="C60" i="139" s="1"/>
  <c r="H43" i="139"/>
  <c r="G43" i="139"/>
  <c r="D47" i="139" s="1"/>
  <c r="D59" i="139" s="1"/>
  <c r="F43" i="139"/>
  <c r="C47" i="139" s="1"/>
  <c r="C59" i="139" s="1"/>
  <c r="E43" i="139"/>
  <c r="D43" i="139"/>
  <c r="J14" i="139"/>
  <c r="J43" i="139" s="1"/>
  <c r="D109" i="138"/>
  <c r="D121" i="138" s="1"/>
  <c r="J106" i="138"/>
  <c r="I106" i="138"/>
  <c r="H106" i="138"/>
  <c r="G106" i="138"/>
  <c r="D110" i="138" s="1"/>
  <c r="D122" i="138" s="1"/>
  <c r="F106" i="138"/>
  <c r="C110" i="138" s="1"/>
  <c r="C122" i="138" s="1"/>
  <c r="E106" i="138"/>
  <c r="D111" i="138" s="1"/>
  <c r="D123" i="138" s="1"/>
  <c r="D106" i="138"/>
  <c r="C111" i="138" s="1"/>
  <c r="C123" i="138" s="1"/>
  <c r="N69" i="137"/>
  <c r="M69" i="137"/>
  <c r="N68" i="137"/>
  <c r="M68" i="137"/>
  <c r="N67" i="137"/>
  <c r="M67" i="137"/>
  <c r="N66" i="137"/>
  <c r="M66" i="137"/>
  <c r="K60" i="137"/>
  <c r="K74" i="137" s="1"/>
  <c r="C60" i="137"/>
  <c r="C74" i="137" s="1"/>
  <c r="AL55" i="137"/>
  <c r="AK55" i="137"/>
  <c r="AJ55" i="137"/>
  <c r="AI55" i="137"/>
  <c r="L60" i="137" s="1"/>
  <c r="L74" i="137" s="1"/>
  <c r="AH55" i="137"/>
  <c r="AG55" i="137"/>
  <c r="AF55" i="137"/>
  <c r="K61" i="137" s="1"/>
  <c r="K75" i="137" s="1"/>
  <c r="AE55" i="137"/>
  <c r="AD55" i="137"/>
  <c r="AC55" i="137"/>
  <c r="AB55" i="137"/>
  <c r="J60" i="137" s="1"/>
  <c r="J74" i="137" s="1"/>
  <c r="AA55" i="137"/>
  <c r="I60" i="137" s="1"/>
  <c r="I74" i="137" s="1"/>
  <c r="Z55" i="137"/>
  <c r="J61" i="137" s="1"/>
  <c r="Y55" i="137"/>
  <c r="I61" i="137" s="1"/>
  <c r="X55" i="137"/>
  <c r="W55" i="137"/>
  <c r="V55" i="137"/>
  <c r="U55" i="137"/>
  <c r="H60" i="137" s="1"/>
  <c r="H74" i="137" s="1"/>
  <c r="T55" i="137"/>
  <c r="G60" i="137" s="1"/>
  <c r="G74" i="137" s="1"/>
  <c r="S55" i="137"/>
  <c r="R55" i="137"/>
  <c r="G61" i="137" s="1"/>
  <c r="Q55" i="137"/>
  <c r="P55" i="137"/>
  <c r="O55" i="137"/>
  <c r="N55" i="137"/>
  <c r="F60" i="137" s="1"/>
  <c r="F74" i="137" s="1"/>
  <c r="M55" i="137"/>
  <c r="E60" i="137" s="1"/>
  <c r="E74" i="137" s="1"/>
  <c r="L55" i="137"/>
  <c r="K55" i="137"/>
  <c r="E61" i="137" s="1"/>
  <c r="J55" i="137"/>
  <c r="I55" i="137"/>
  <c r="H55" i="137"/>
  <c r="G55" i="137"/>
  <c r="D60" i="137" s="1"/>
  <c r="F55" i="137"/>
  <c r="E55" i="137"/>
  <c r="D61" i="137" s="1"/>
  <c r="D55" i="137"/>
  <c r="C59" i="137" s="1"/>
  <c r="D48" i="140" l="1"/>
  <c r="G59" i="137"/>
  <c r="G73" i="137" s="1"/>
  <c r="H61" i="137"/>
  <c r="L61" i="137"/>
  <c r="C112" i="138"/>
  <c r="C124" i="138" s="1"/>
  <c r="D112" i="138"/>
  <c r="D124" i="138" s="1"/>
  <c r="C45" i="140"/>
  <c r="D51" i="141"/>
  <c r="C48" i="140"/>
  <c r="F61" i="137"/>
  <c r="K59" i="137"/>
  <c r="K73" i="137" s="1"/>
  <c r="N61" i="137"/>
  <c r="N75" i="137" s="1"/>
  <c r="D75" i="137"/>
  <c r="D62" i="137"/>
  <c r="C73" i="137"/>
  <c r="N60" i="137"/>
  <c r="N74" i="137" s="1"/>
  <c r="D74" i="137"/>
  <c r="D46" i="139"/>
  <c r="D58" i="139" s="1"/>
  <c r="D48" i="139"/>
  <c r="D60" i="139" s="1"/>
  <c r="D49" i="139"/>
  <c r="I62" i="137"/>
  <c r="I76" i="137" s="1"/>
  <c r="I75" i="137"/>
  <c r="L75" i="137"/>
  <c r="L62" i="137"/>
  <c r="L76" i="137" s="1"/>
  <c r="D61" i="139"/>
  <c r="F75" i="137"/>
  <c r="F62" i="137"/>
  <c r="F76" i="137" s="1"/>
  <c r="J62" i="137"/>
  <c r="J76" i="137" s="1"/>
  <c r="J75" i="137"/>
  <c r="G62" i="137"/>
  <c r="G76" i="137" s="1"/>
  <c r="E75" i="137"/>
  <c r="E62" i="137"/>
  <c r="E76" i="137" s="1"/>
  <c r="H62" i="137"/>
  <c r="H76" i="137" s="1"/>
  <c r="H75" i="137"/>
  <c r="G75" i="137"/>
  <c r="H59" i="137"/>
  <c r="H73" i="137" s="1"/>
  <c r="C49" i="139"/>
  <c r="C61" i="139" s="1"/>
  <c r="I59" i="137"/>
  <c r="I73" i="137" s="1"/>
  <c r="M60" i="137"/>
  <c r="M74" i="137" s="1"/>
  <c r="D48" i="141"/>
  <c r="C48" i="141"/>
  <c r="J59" i="137"/>
  <c r="J73" i="137" s="1"/>
  <c r="C109" i="138"/>
  <c r="C121" i="138" s="1"/>
  <c r="C46" i="139"/>
  <c r="C58" i="139" s="1"/>
  <c r="D45" i="140"/>
  <c r="K62" i="137"/>
  <c r="K76" i="137" s="1"/>
  <c r="C61" i="137"/>
  <c r="D59" i="137"/>
  <c r="L59" i="137"/>
  <c r="L73" i="137" s="1"/>
  <c r="C50" i="141"/>
  <c r="E59" i="137"/>
  <c r="E73" i="137" s="1"/>
  <c r="F59" i="137"/>
  <c r="F73" i="137" s="1"/>
  <c r="N59" i="137" l="1"/>
  <c r="N73" i="137" s="1"/>
  <c r="D73" i="137"/>
  <c r="M59" i="137"/>
  <c r="M73" i="137" s="1"/>
  <c r="N62" i="137"/>
  <c r="N76" i="137" s="1"/>
  <c r="D76" i="137"/>
  <c r="C62" i="137"/>
  <c r="M61" i="137"/>
  <c r="M75" i="137" s="1"/>
  <c r="C75" i="137"/>
  <c r="C76" i="137" l="1"/>
  <c r="M62" i="137"/>
  <c r="M76" i="137" s="1"/>
  <c r="F55" i="130" l="1"/>
  <c r="E55" i="130"/>
  <c r="G50" i="130"/>
  <c r="G49" i="130"/>
  <c r="G48" i="130"/>
  <c r="G47" i="130"/>
  <c r="G46" i="130"/>
  <c r="G45" i="130"/>
  <c r="G44" i="130"/>
  <c r="G43" i="130"/>
  <c r="G42" i="130"/>
  <c r="G41" i="130"/>
  <c r="G40" i="130"/>
  <c r="G39" i="130"/>
  <c r="G38" i="130"/>
  <c r="G37" i="130"/>
  <c r="G36" i="130"/>
  <c r="G35" i="130"/>
  <c r="G34" i="130"/>
  <c r="G33" i="130"/>
  <c r="G32" i="130"/>
  <c r="G31" i="130"/>
  <c r="G30" i="130"/>
  <c r="G29" i="130"/>
  <c r="G28" i="130"/>
  <c r="G27" i="130"/>
  <c r="G26" i="130"/>
  <c r="G25" i="130"/>
  <c r="G24" i="130"/>
  <c r="G23" i="130"/>
  <c r="G22" i="130"/>
  <c r="G21" i="130"/>
  <c r="G20" i="130"/>
  <c r="G19" i="130"/>
  <c r="G18" i="130"/>
  <c r="G17" i="130"/>
  <c r="G16" i="130"/>
  <c r="G15" i="130"/>
  <c r="G14" i="130"/>
  <c r="G13" i="130"/>
  <c r="G12" i="130"/>
  <c r="G11" i="130"/>
  <c r="G10" i="130"/>
  <c r="G9" i="130"/>
  <c r="G8" i="130"/>
  <c r="G7" i="130"/>
  <c r="G6" i="130"/>
  <c r="G5" i="130"/>
  <c r="F57" i="129"/>
  <c r="E57" i="129"/>
  <c r="G52" i="129"/>
  <c r="G51" i="129"/>
  <c r="G50" i="129"/>
  <c r="G49" i="129"/>
  <c r="G48" i="129"/>
  <c r="G47" i="129"/>
  <c r="G46" i="129"/>
  <c r="G45" i="129"/>
  <c r="G44" i="129"/>
  <c r="G43" i="129"/>
  <c r="G42" i="129"/>
  <c r="G41" i="129"/>
  <c r="G40" i="129"/>
  <c r="G39" i="129"/>
  <c r="G38" i="129"/>
  <c r="G37" i="129"/>
  <c r="G36" i="129"/>
  <c r="G35" i="129"/>
  <c r="G34" i="129"/>
  <c r="G33" i="129"/>
  <c r="G32" i="129"/>
  <c r="G31" i="129"/>
  <c r="G30" i="129"/>
  <c r="G29" i="129"/>
  <c r="G28" i="129"/>
  <c r="G27" i="129"/>
  <c r="G26" i="129"/>
  <c r="G25" i="129"/>
  <c r="G24" i="129"/>
  <c r="G23" i="129"/>
  <c r="G22" i="129"/>
  <c r="G21" i="129"/>
  <c r="G20" i="129"/>
  <c r="G19" i="129"/>
  <c r="G18" i="129"/>
  <c r="G17" i="129"/>
  <c r="G16" i="129"/>
  <c r="G15" i="129"/>
  <c r="G14" i="129"/>
  <c r="G13" i="129"/>
  <c r="G12" i="129"/>
  <c r="G11" i="129"/>
  <c r="G10" i="129"/>
  <c r="G9" i="129"/>
  <c r="G8" i="129"/>
  <c r="G7" i="129"/>
  <c r="G6" i="129"/>
  <c r="G5" i="129"/>
  <c r="F56" i="128"/>
  <c r="E56" i="128"/>
  <c r="G52" i="128"/>
  <c r="G51" i="128"/>
  <c r="G50" i="128"/>
  <c r="G49" i="128"/>
  <c r="G48" i="128"/>
  <c r="G47" i="128"/>
  <c r="G46" i="128"/>
  <c r="G45" i="128"/>
  <c r="G44" i="128"/>
  <c r="G43" i="128"/>
  <c r="G42" i="128"/>
  <c r="G41" i="128"/>
  <c r="G40" i="128"/>
  <c r="G39" i="128"/>
  <c r="G38" i="128"/>
  <c r="G37" i="128"/>
  <c r="G36" i="128"/>
  <c r="G35" i="128"/>
  <c r="G34" i="128"/>
  <c r="G33" i="128"/>
  <c r="G32" i="128"/>
  <c r="G31" i="128"/>
  <c r="G30" i="128"/>
  <c r="G29" i="128"/>
  <c r="G28" i="128"/>
  <c r="G27" i="128"/>
  <c r="G26" i="128"/>
  <c r="G25" i="128"/>
  <c r="G24" i="128"/>
  <c r="G23" i="128"/>
  <c r="G22" i="128"/>
  <c r="G21" i="128"/>
  <c r="G20" i="128"/>
  <c r="G19" i="128"/>
  <c r="G18" i="128"/>
  <c r="G17" i="128"/>
  <c r="G16" i="128"/>
  <c r="G15" i="128"/>
  <c r="G14" i="128"/>
  <c r="G13" i="128"/>
  <c r="G12" i="128"/>
  <c r="G11" i="128"/>
  <c r="G10" i="128"/>
  <c r="G9" i="128"/>
  <c r="G8" i="128"/>
  <c r="G7" i="128"/>
  <c r="G6" i="128"/>
  <c r="G5" i="128"/>
  <c r="F57" i="127"/>
  <c r="E57" i="127"/>
  <c r="G53" i="127"/>
  <c r="G52" i="127"/>
  <c r="G51" i="127"/>
  <c r="G50" i="127"/>
  <c r="G49" i="127"/>
  <c r="G48" i="127"/>
  <c r="G47" i="127"/>
  <c r="G46" i="127"/>
  <c r="G45" i="127"/>
  <c r="G44" i="127"/>
  <c r="G43" i="127"/>
  <c r="G42" i="127"/>
  <c r="G41" i="127"/>
  <c r="G40" i="127"/>
  <c r="G39" i="127"/>
  <c r="G38" i="127"/>
  <c r="G37" i="127"/>
  <c r="G36" i="127"/>
  <c r="G35" i="127"/>
  <c r="G34" i="127"/>
  <c r="G33" i="127"/>
  <c r="G32" i="127"/>
  <c r="G31" i="127"/>
  <c r="G30" i="127"/>
  <c r="G29" i="127"/>
  <c r="G28" i="127"/>
  <c r="G27" i="127"/>
  <c r="G26" i="127"/>
  <c r="G25" i="127"/>
  <c r="G24" i="127"/>
  <c r="G23" i="127"/>
  <c r="G22" i="127"/>
  <c r="G21" i="127"/>
  <c r="G20" i="127"/>
  <c r="G19" i="127"/>
  <c r="G18" i="127"/>
  <c r="G17" i="127"/>
  <c r="G16" i="127"/>
  <c r="G15" i="127"/>
  <c r="G14" i="127"/>
  <c r="G13" i="127"/>
  <c r="G12" i="127"/>
  <c r="G11" i="127"/>
  <c r="G10" i="127"/>
  <c r="G9" i="127"/>
  <c r="G8" i="127"/>
  <c r="G7" i="127"/>
  <c r="G6" i="127"/>
  <c r="G5" i="127"/>
  <c r="G57" i="129" l="1"/>
  <c r="G55" i="130"/>
  <c r="G56" i="128"/>
  <c r="G57" i="127"/>
  <c r="F50" i="126"/>
  <c r="E50" i="126"/>
  <c r="G45" i="126"/>
  <c r="G44" i="126"/>
  <c r="G43" i="126"/>
  <c r="G42" i="126"/>
  <c r="G41" i="126"/>
  <c r="G40" i="126"/>
  <c r="G39" i="126"/>
  <c r="G38" i="126"/>
  <c r="G37" i="126"/>
  <c r="G36" i="126"/>
  <c r="G35" i="126"/>
  <c r="G34" i="126"/>
  <c r="G33" i="126"/>
  <c r="G32" i="126"/>
  <c r="G31" i="126"/>
  <c r="G30" i="126"/>
  <c r="G29" i="126"/>
  <c r="G28" i="126"/>
  <c r="G27" i="126"/>
  <c r="G26" i="126"/>
  <c r="G25" i="126"/>
  <c r="G24" i="126"/>
  <c r="G23" i="126"/>
  <c r="G22" i="126"/>
  <c r="G21" i="126"/>
  <c r="G20" i="126"/>
  <c r="G19" i="126"/>
  <c r="G18" i="126"/>
  <c r="G17" i="126"/>
  <c r="G16" i="126"/>
  <c r="G15" i="126"/>
  <c r="G14" i="126"/>
  <c r="G13" i="126"/>
  <c r="G12" i="126"/>
  <c r="G11" i="126"/>
  <c r="G10" i="126"/>
  <c r="G9" i="126"/>
  <c r="G8" i="126"/>
  <c r="G7" i="126"/>
  <c r="G6" i="126"/>
  <c r="G5" i="126"/>
  <c r="F56" i="125"/>
  <c r="E56" i="125"/>
  <c r="G51" i="125"/>
  <c r="G50" i="125"/>
  <c r="G49" i="125"/>
  <c r="G48" i="125"/>
  <c r="G47" i="125"/>
  <c r="G46" i="125"/>
  <c r="G45" i="125"/>
  <c r="G44" i="125"/>
  <c r="G43" i="125"/>
  <c r="G42" i="125"/>
  <c r="G41" i="125"/>
  <c r="G40" i="125"/>
  <c r="G39" i="125"/>
  <c r="G38" i="125"/>
  <c r="G37" i="125"/>
  <c r="G36" i="125"/>
  <c r="G35" i="125"/>
  <c r="G34" i="125"/>
  <c r="G33" i="125"/>
  <c r="G32" i="125"/>
  <c r="G31" i="125"/>
  <c r="G30" i="125"/>
  <c r="G29" i="125"/>
  <c r="G28" i="125"/>
  <c r="G27" i="125"/>
  <c r="G26" i="125"/>
  <c r="G25" i="125"/>
  <c r="G24" i="125"/>
  <c r="G23" i="125"/>
  <c r="G22" i="125"/>
  <c r="G21" i="125"/>
  <c r="G20" i="125"/>
  <c r="G19" i="125"/>
  <c r="G18" i="125"/>
  <c r="G17" i="125"/>
  <c r="G16" i="125"/>
  <c r="G15" i="125"/>
  <c r="G14" i="125"/>
  <c r="G13" i="125"/>
  <c r="G12" i="125"/>
  <c r="G11" i="125"/>
  <c r="G10" i="125"/>
  <c r="G9" i="125"/>
  <c r="G8" i="125"/>
  <c r="G7" i="125"/>
  <c r="G6" i="125"/>
  <c r="G5" i="125"/>
  <c r="F57" i="124"/>
  <c r="E57" i="124"/>
  <c r="G53" i="124"/>
  <c r="G52" i="124"/>
  <c r="G51" i="124"/>
  <c r="G50" i="124"/>
  <c r="G49" i="124"/>
  <c r="G48" i="124"/>
  <c r="G47" i="124"/>
  <c r="G46" i="124"/>
  <c r="G45" i="124"/>
  <c r="G44" i="124"/>
  <c r="G43" i="124"/>
  <c r="G42" i="124"/>
  <c r="G41" i="124"/>
  <c r="G40" i="124"/>
  <c r="G39" i="124"/>
  <c r="G38" i="124"/>
  <c r="G37" i="124"/>
  <c r="G36" i="124"/>
  <c r="G35" i="124"/>
  <c r="G34" i="124"/>
  <c r="G33" i="124"/>
  <c r="G32" i="124"/>
  <c r="G31" i="124"/>
  <c r="G30" i="124"/>
  <c r="G29" i="124"/>
  <c r="G28" i="124"/>
  <c r="G27" i="124"/>
  <c r="G26" i="124"/>
  <c r="G25" i="124"/>
  <c r="G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G9" i="124"/>
  <c r="G8" i="124"/>
  <c r="G7" i="124"/>
  <c r="G6" i="124"/>
  <c r="G5" i="124"/>
  <c r="F57" i="123"/>
  <c r="E57" i="123"/>
  <c r="G53" i="123"/>
  <c r="G52" i="123"/>
  <c r="G51" i="123"/>
  <c r="G50" i="123"/>
  <c r="G49" i="123"/>
  <c r="G48" i="123"/>
  <c r="G47" i="123"/>
  <c r="G46" i="123"/>
  <c r="G45" i="123"/>
  <c r="G44" i="123"/>
  <c r="G43" i="123"/>
  <c r="G42" i="123"/>
  <c r="G41" i="123"/>
  <c r="G40" i="123"/>
  <c r="G39" i="123"/>
  <c r="G38" i="123"/>
  <c r="G37" i="123"/>
  <c r="G36" i="123"/>
  <c r="G35" i="123"/>
  <c r="G34" i="123"/>
  <c r="G33" i="123"/>
  <c r="G32" i="123"/>
  <c r="G31" i="123"/>
  <c r="G30" i="123"/>
  <c r="G29" i="123"/>
  <c r="G28" i="123"/>
  <c r="G27" i="123"/>
  <c r="G26" i="123"/>
  <c r="G25" i="123"/>
  <c r="G24" i="123"/>
  <c r="G23" i="123"/>
  <c r="G22" i="123"/>
  <c r="G21" i="123"/>
  <c r="G20" i="123"/>
  <c r="G19" i="123"/>
  <c r="G18" i="123"/>
  <c r="G17" i="123"/>
  <c r="G16" i="123"/>
  <c r="G15" i="123"/>
  <c r="G14" i="123"/>
  <c r="G13" i="123"/>
  <c r="G12" i="123"/>
  <c r="G11" i="123"/>
  <c r="G10" i="123"/>
  <c r="G9" i="123"/>
  <c r="G8" i="123"/>
  <c r="G7" i="123"/>
  <c r="G6" i="123"/>
  <c r="G5" i="123"/>
  <c r="G57" i="124" l="1"/>
  <c r="G56" i="125"/>
  <c r="G50" i="126"/>
  <c r="G57" i="123"/>
  <c r="G6" i="91"/>
  <c r="G7" i="91"/>
  <c r="G8" i="91"/>
  <c r="G9" i="91"/>
  <c r="G10" i="91"/>
  <c r="G11" i="91"/>
  <c r="G12" i="91"/>
  <c r="G13" i="91"/>
  <c r="G14" i="91"/>
  <c r="G15" i="91"/>
  <c r="G16" i="91"/>
  <c r="G17" i="91"/>
  <c r="G18" i="91"/>
  <c r="G19" i="91"/>
  <c r="G20" i="91"/>
  <c r="G21" i="91"/>
  <c r="G22" i="91"/>
  <c r="G23" i="91"/>
  <c r="G24" i="91"/>
  <c r="G25" i="91"/>
  <c r="G26" i="91"/>
  <c r="G27" i="91"/>
  <c r="G28" i="91"/>
  <c r="G29" i="91"/>
  <c r="G30" i="91"/>
  <c r="G31" i="91"/>
  <c r="G32" i="91"/>
  <c r="G33" i="91"/>
  <c r="G34" i="91"/>
  <c r="G35" i="91"/>
  <c r="G36" i="91"/>
  <c r="G37" i="91"/>
  <c r="G38" i="91"/>
  <c r="G39" i="91"/>
  <c r="G40" i="91"/>
  <c r="G41" i="91"/>
  <c r="G42" i="91"/>
  <c r="G43" i="91"/>
  <c r="G44" i="91"/>
  <c r="G45" i="91"/>
  <c r="G46" i="91"/>
  <c r="G47" i="91"/>
  <c r="G48" i="91"/>
  <c r="G49" i="91"/>
  <c r="G50" i="91"/>
  <c r="G51" i="91"/>
  <c r="G52" i="91"/>
  <c r="G5" i="91"/>
  <c r="F56" i="91"/>
  <c r="E56" i="91"/>
  <c r="G6" i="90"/>
  <c r="G7" i="90"/>
  <c r="G8" i="90"/>
  <c r="G9" i="90"/>
  <c r="G10" i="90"/>
  <c r="G11" i="90"/>
  <c r="G12" i="90"/>
  <c r="G13" i="90"/>
  <c r="G14" i="90"/>
  <c r="G15" i="90"/>
  <c r="G16" i="90"/>
  <c r="G17" i="90"/>
  <c r="G18" i="90"/>
  <c r="G19" i="90"/>
  <c r="G20" i="90"/>
  <c r="G21" i="90"/>
  <c r="G22" i="90"/>
  <c r="G23" i="90"/>
  <c r="G24" i="90"/>
  <c r="G25" i="90"/>
  <c r="G26" i="90"/>
  <c r="G27" i="90"/>
  <c r="G28" i="90"/>
  <c r="G29" i="90"/>
  <c r="G30" i="90"/>
  <c r="G31" i="90"/>
  <c r="G32" i="90"/>
  <c r="G33" i="90"/>
  <c r="G34" i="90"/>
  <c r="G35" i="90"/>
  <c r="G36" i="90"/>
  <c r="G37" i="90"/>
  <c r="G38" i="90"/>
  <c r="G39" i="90"/>
  <c r="G40" i="90"/>
  <c r="G41" i="90"/>
  <c r="G42" i="90"/>
  <c r="G43" i="90"/>
  <c r="G44" i="90"/>
  <c r="G45" i="90"/>
  <c r="G46" i="90"/>
  <c r="G47" i="90"/>
  <c r="G48" i="90"/>
  <c r="G49" i="90"/>
  <c r="G50" i="90"/>
  <c r="G51" i="90"/>
  <c r="G52" i="90"/>
  <c r="G5" i="90"/>
  <c r="F56" i="90"/>
  <c r="E56" i="90"/>
  <c r="G6" i="89"/>
  <c r="G7" i="89"/>
  <c r="G8" i="89"/>
  <c r="G9" i="89"/>
  <c r="G10" i="89"/>
  <c r="G11" i="89"/>
  <c r="G12" i="89"/>
  <c r="G13" i="89"/>
  <c r="G14" i="89"/>
  <c r="G15" i="89"/>
  <c r="G16" i="89"/>
  <c r="G17" i="89"/>
  <c r="G18" i="89"/>
  <c r="G19" i="89"/>
  <c r="G20" i="89"/>
  <c r="G21" i="89"/>
  <c r="G22" i="89"/>
  <c r="G23" i="89"/>
  <c r="G24" i="89"/>
  <c r="G25" i="89"/>
  <c r="G26" i="89"/>
  <c r="G27" i="89"/>
  <c r="G28" i="89"/>
  <c r="G29" i="89"/>
  <c r="G30" i="89"/>
  <c r="G31" i="89"/>
  <c r="G32" i="89"/>
  <c r="G33" i="89"/>
  <c r="G34" i="89"/>
  <c r="G35" i="89"/>
  <c r="G36" i="89"/>
  <c r="G37" i="89"/>
  <c r="G38" i="89"/>
  <c r="G39" i="89"/>
  <c r="G40" i="89"/>
  <c r="G41" i="89"/>
  <c r="G42" i="89"/>
  <c r="G43" i="89"/>
  <c r="G44" i="89"/>
  <c r="G45" i="89"/>
  <c r="G46" i="89"/>
  <c r="G47" i="89"/>
  <c r="G5" i="89"/>
  <c r="F51" i="89"/>
  <c r="E51" i="89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G27" i="88"/>
  <c r="G28" i="88"/>
  <c r="G29" i="88"/>
  <c r="G30" i="88"/>
  <c r="G31" i="88"/>
  <c r="G32" i="88"/>
  <c r="G33" i="88"/>
  <c r="G34" i="88"/>
  <c r="G35" i="88"/>
  <c r="G36" i="88"/>
  <c r="G37" i="88"/>
  <c r="G38" i="88"/>
  <c r="G39" i="88"/>
  <c r="G40" i="88"/>
  <c r="G41" i="88"/>
  <c r="G42" i="88"/>
  <c r="G43" i="88"/>
  <c r="G44" i="88"/>
  <c r="G45" i="88"/>
  <c r="G46" i="88"/>
  <c r="G47" i="88"/>
  <c r="G48" i="88"/>
  <c r="G49" i="88"/>
  <c r="G50" i="88"/>
  <c r="G51" i="88"/>
  <c r="G5" i="88"/>
  <c r="F55" i="88"/>
  <c r="E55" i="88"/>
  <c r="G56" i="91" l="1"/>
  <c r="G56" i="90"/>
  <c r="G51" i="89"/>
  <c r="G55" i="88"/>
</calcChain>
</file>

<file path=xl/sharedStrings.xml><?xml version="1.0" encoding="utf-8"?>
<sst xmlns="http://schemas.openxmlformats.org/spreadsheetml/2006/main" count="5796" uniqueCount="569">
  <si>
    <t>ANNO</t>
  </si>
  <si>
    <t>Tipologia</t>
  </si>
  <si>
    <t>RCA</t>
  </si>
  <si>
    <t>AMMINISTRAZIONE CENTRALE DI RIF.</t>
  </si>
  <si>
    <t>AMMINISTRAZIONE CONTRAENTE (O.R.)</t>
  </si>
  <si>
    <t>N° polizza</t>
  </si>
  <si>
    <t>PP Premio Netto</t>
  </si>
  <si>
    <t>RP Premio Netto</t>
  </si>
  <si>
    <t>Totale premio netto</t>
  </si>
  <si>
    <t xml:space="preserve">MINISTERO DELLE INFRASTRUTTURE E DEI TRASPORTI </t>
  </si>
  <si>
    <t>PROVVEDITORATO INTERREGIONALE PER LE OPERE PUBBLICHE CAMPANIA E MOLISE PUGLIA BASILICATA</t>
  </si>
  <si>
    <t>COMANDO GENERALE DEL CORPO DELLE CAPITANERIE DI PORTO - REPARTO V  - UFFICIO I  - MEZZI TERRESTRI</t>
  </si>
  <si>
    <t>GESTIONE GOVERNATIVA DEI SERVIZI PUBBLICI DI NAVIGAZIONE SUI LAGHI MAGGIORE DI GARDA E DI COMO</t>
  </si>
  <si>
    <t>SERVIZIO INTENDENZA</t>
  </si>
  <si>
    <t>SERVIZIO TENUTA PRESIDENZIALE DI CASTELPORZIANO</t>
  </si>
  <si>
    <t>DIREZIONE GENERALE TERRITORIALE PER IL NORD EST - UFFICIO ECONOMATO</t>
  </si>
  <si>
    <t>COMANDO GENERALE DELLA GUARDIA DI FINANZA</t>
  </si>
  <si>
    <t>COMANDO GENERALE DELLA GUARDIA DI FINANZA - DIREZIONE APPROVVIGIONAMENTI</t>
  </si>
  <si>
    <t>MINISTERO DELL'INTERNO</t>
  </si>
  <si>
    <t>DIREZIONE GENERALE TERRITORIALE DEL SUD - UFFICIO DI SUPPORTO 2</t>
  </si>
  <si>
    <t>DIREZIONE GENERALE PER LA SICUREZZA STRADALE - DIVISIONE I SERVIZIO DI POLIZIA STRADALE</t>
  </si>
  <si>
    <t>MINISTERO DELLE POLITICHE AGRICOLE ALIMENTARI E FORESTALI</t>
  </si>
  <si>
    <t>DIPARTIMENTO DELL'ISPETTORATO CENTRALE DELLA TUTELA DELLA QUALITA' E REPRESSIONE FRODI  - VICO III</t>
  </si>
  <si>
    <t xml:space="preserve">ISPRA - Istituto Superiore per la Protezione e la Ricerca Ambientale </t>
  </si>
  <si>
    <t>Dipartimento del Personale e degli Affari Generali - Servizio per i Servizi Generali, l'Inventario, le Infrastrutture e le Manutenzioni</t>
  </si>
  <si>
    <t>MINISTERO DELLO SVILUPPO ECONOMICO</t>
  </si>
  <si>
    <t xml:space="preserve">DIREZIONE GENERALE ATTIVITA' TERRITORIALI  - DIVISIONE II AFFARI GENERALI E GIURIDICI </t>
  </si>
  <si>
    <t>MINISTERO DELL'AMBIENTE E DELLA TUTELA DEL TERRITORIO E DEL MARE</t>
  </si>
  <si>
    <t>DIREZIONE GENERALE DEGLI AFFARI GENERALI E DEL PERSONALE</t>
  </si>
  <si>
    <t>MINISTERO DELLA GIUSTIZIA</t>
  </si>
  <si>
    <t>MINISTERO DELLA DIFESA</t>
  </si>
  <si>
    <t>Premio Provvisorio</t>
  </si>
  <si>
    <t>Regolamento di Premio</t>
  </si>
  <si>
    <t>Totale Premio</t>
  </si>
  <si>
    <t>Netto</t>
  </si>
  <si>
    <t>TUTTI GLI OR</t>
  </si>
  <si>
    <t>INFORTUNI punto A</t>
  </si>
  <si>
    <t>AVVOCATURA DELLO STATO</t>
  </si>
  <si>
    <t>DIREZIONE GENERALE ATTIVITA' TERRITORIALI  - DIVISIONE II AFFARI GENERALI E GIURIDICI - CNCER</t>
  </si>
  <si>
    <t>DIREZIONE GENERALE ATTIVITA' TERRITORIALI  - DIVISIONE II AFFARI GENERALI E GIURIDICI - CAMPANIA</t>
  </si>
  <si>
    <t>DIREZIONE GENERALE ATTIVITA' TERRITORIALI  - DIVISIONE II AFFARI GENERALI E GIURIDICI - FRIULI VENEZIA GIULIA</t>
  </si>
  <si>
    <t>DIREZIONE GENERALE ATTIVITA' TERRITORIALI  - DIVISIONE II AFFARI GENERALI E GIURIDICI - LIGURIA</t>
  </si>
  <si>
    <t>DIREZIONE GENERALE ATTIVITA' TERRITORIALI  - DIVISIONE II AFFARI GENERALI E GIURIDICI - LOMBARDIA</t>
  </si>
  <si>
    <t>DIREZIONE GENERALE ATTIVITA' TERRITORIALI  - DIVISIONE II AFFARI GENERALI E GIURIDICI - MARCHE E UMBRIA</t>
  </si>
  <si>
    <t>DIREZIONE GENERALE ATTIVITA' TERRITORIALI  - DIVISIONE II AFFARI GENERALI E GIURIDICI - PUGLIA BASILICATA E MOLISE</t>
  </si>
  <si>
    <t>DIREZIONE GENERALE ATTIVITA' TERRITORIALI  - DIVISIONE II AFFARI GENERALI E GIURIDICI - SARDEGNA</t>
  </si>
  <si>
    <t>DIREZIONE GENERALE ATTIVITA' TERRITORIALI  - DIVISIONE II AFFARI GENERALI E GIURIDICI - SICILIA</t>
  </si>
  <si>
    <t>DIREZIONE GENERALE ATTIVITA' TERRITORIALI  - DIVISIONE II AFFARI GENERALI E GIURIDICI - TOSCANA</t>
  </si>
  <si>
    <t>DIREZIONE GENERALE ATTIVITA' TERRITORIALI  - DIVISIONE II AFFARI GENERALI E GIURIDICI - VENETO</t>
  </si>
  <si>
    <t>INFORTUNI punto B</t>
  </si>
  <si>
    <t>DIP. PER LE POLITICHE DEL PERSONALE DELL'AMM. CIVILE E PER LE RISORSE STRUMENTALI E FINANZIARIE - DIREZIONE CENTRALE PER LE RISORSE STRUMENTALI E FINANZIARIE</t>
  </si>
  <si>
    <t>MINISTERO DELL'ECONOMIA E DELLE FINANZE</t>
  </si>
  <si>
    <t xml:space="preserve">DIPARTIMENTO DELL'AMMINISTRAZIONE GENERALE, DEL PERSONALE E DEI SERVIZI </t>
  </si>
  <si>
    <t>MINISTERO DELLA SALUTE</t>
  </si>
  <si>
    <t>DIPARTIMENTO INFRASTRUTTURE AFFARI GENERALI E PERSONALE - DIREZIONE GENERALE DEL PERSONALE E DEGLI AFFARI GENERALI - 
Divisione 3 – Trattamento Economico</t>
  </si>
  <si>
    <t>DIREZIONE GENERALE PER LE DIGHE E LE INFRASTRUTTURE IDRICHE ED ELETTRICHE</t>
  </si>
  <si>
    <t>ISPETTORATO NAZIONALE DEL LAVORO</t>
  </si>
  <si>
    <t>DIREZIONE CENTRALE RISORSE UMANE BILANCIO E AFFARI GENERALI - UFFICIO IV - AMMINISTRAZIONE E CONTABILITA'</t>
  </si>
  <si>
    <t>DIPARTIMENTO DELLE POLITICHE COMPETITIVE DELLA QUALITA'AGROALIMENTARE IPPICHE E DELLA PESCA - DIREZIONE GENERALE DEGLI AFFARI GENERALI, DELLE RISORSE UMANE E PER I RAPPORTI CON LE REGIONI E GLI ENTI TERRITORIALI – AGRET I - Ufficio Automezzi</t>
  </si>
  <si>
    <t>PRESIDENZA DEL CONSIGLIO DEI MINISTRI</t>
  </si>
  <si>
    <t>DIPARTIMENTO PER IL PERSONALE -UFFICIO TRATTAMENTO ECONOMICO</t>
  </si>
  <si>
    <t>DIREZIONE GENERALE ATTIVITA' TERRITORIALI  - DIVISIONE II AFFARI GENERALI E GIURIDICI - CALABRIA</t>
  </si>
  <si>
    <t>DIREZIONE GENERALE ATTIVITA' TERRITORIALI  - DIVISIONE II AFFARI GENERALI E GIURIDICI - EMILIA ROMAGNA</t>
  </si>
  <si>
    <t>DIREZIONE GENERALE ATTIVITA' TERRITORIALI  - DIVISIONE II AFFARI GENERALI E GIURIDICI - LAZIO E ABBRUZZO</t>
  </si>
  <si>
    <t>DIREZIONE  DEI SERVIZI DEL TESORO - IV DIPARTIMENTO - UFFICIO IV</t>
  </si>
  <si>
    <t>DIPARTIMENTO DELL'ORGANIZZAZIONE GIUDIZIARIA - DIREZIONE GENERALE DEL BILANCIO E DELLA CONTABILITÀ</t>
  </si>
  <si>
    <t>KASKO</t>
  </si>
  <si>
    <t>PRESIDENZA DELLA REPUBBLICA</t>
  </si>
  <si>
    <t>TENUTA DI CASTELPORZIANO</t>
  </si>
  <si>
    <t>ISPRA</t>
  </si>
  <si>
    <t>Ministero della Difesa</t>
  </si>
  <si>
    <t>Semestre</t>
  </si>
  <si>
    <t>DIPARTIMENTO DEI TRASPORTI TERRESTRI - UFFICIO ECONOMATO DGT NE</t>
  </si>
  <si>
    <t>700938</t>
  </si>
  <si>
    <t>Anno/Semestre</t>
  </si>
  <si>
    <t>MINISTERO DELLE INFRASTRUTTURE E DEI TRASPORTI</t>
  </si>
  <si>
    <t xml:space="preserve">DIPARTIMENTO DELLA PUBBLICA SICUREZZA - DIREZIONE CENTRALE DEI SERVIZI TECNICO-LOGISTICI E DELLA GESTIONE PATRIMONIALE </t>
  </si>
  <si>
    <t xml:space="preserve">DIREZIONE GENERALE DEGLI AFFARI GENERALI E DEL PERSONALE - DIVISIONE I LOGISTICA E APPROVVIGIONAMENTI  </t>
  </si>
  <si>
    <t>DIPARTIMENTO DEL PERSONALE E DEGLI AFFARI GENERALI - SERVIZIO PER I SERVIZI GENERALI, L'INVENTARIO, LE INFRASTRUTTURE E LE MANUTENZIONI</t>
  </si>
  <si>
    <t>GESTIONE GOVERNATIVA LAGHI MAGGIORE GARDA COMO</t>
  </si>
  <si>
    <t>COMANDO GENERALE DEL CORPO DELLE CAPITANERIE DI PORTO - REPARTO 5° - UFFICIO 1°</t>
  </si>
  <si>
    <t>II SEZIONE - DIREZIONE  APPROVVIGIONAMENTI MEZZI TERRESTRI</t>
  </si>
  <si>
    <t>II SEZIONE -DIREZIONE APPROVVIGIONAMENTI - NAVALI</t>
  </si>
  <si>
    <t>II SEZIONE  -DIREZIONE APPROVVIGIONAMENTI - NAVALI</t>
  </si>
  <si>
    <t>DIPARTIMENTO GIUSTIZIA MINORILE - UFFICIO I AREA II - AUTOMEZZI E ATRREZZATURE POLIZIA PENITENZIARIA</t>
  </si>
  <si>
    <t>SEGR GENERALE PRESIDENZA DELLA REPUBBLICA</t>
  </si>
  <si>
    <t>MIN. AMBIENTE  - TUTELA del TERRITORIO e del MARE</t>
  </si>
  <si>
    <t>DIREZIONE GENERALE PER I SERVIZI INTERNI</t>
  </si>
  <si>
    <t>MINISTERO SVILUPPO ECONOMICO  DIREZIONE GENERALE PER LE ATTIVITA’ TERRITORIALI</t>
  </si>
  <si>
    <t>MINISTERO SVILUPPO ECONOMICO  DIP.to Comunicazioni</t>
  </si>
  <si>
    <t>DIP.TO AFFARI GENERALI E PERSONALE -SERVIZIO PER I SERVIZI</t>
  </si>
  <si>
    <t>UMC REGGIO CALABRIA</t>
  </si>
  <si>
    <t>700908 - canoe</t>
  </si>
  <si>
    <t>700908 - imbarcazioni Regate Nazionali</t>
  </si>
  <si>
    <t>700908 - Mezzi Bellici</t>
  </si>
  <si>
    <t>700908 - veicoli circolanti all'interno di aree Aeroportuali</t>
  </si>
  <si>
    <t>700908 - veicoli noleggiati nei Teatri Operativi</t>
  </si>
  <si>
    <t>700909 - Mezzi Bellici</t>
  </si>
  <si>
    <t>MINISTERO SVILUPPO ECONOMICO</t>
  </si>
  <si>
    <t>SEGRETARIATO GENERALE PRESIDENZA DELLA REPUBBLICA</t>
  </si>
  <si>
    <t xml:space="preserve">MINISTERO DELLA GIUSTIZIA </t>
  </si>
  <si>
    <t xml:space="preserve">MINISTERO DELL' INTERNO </t>
  </si>
  <si>
    <t xml:space="preserve">MINISTERO DELLE POLITICHE AGRICOLE ALIMENTARI E FORESTALI  ICQRF </t>
  </si>
  <si>
    <t>MINISTERO DELLE POLITICHE AGRICOLE ALIMENTARI E FORESTALI    COMANDO CARABINIERI</t>
  </si>
  <si>
    <t>DIPARTIMENTO PUBBLICA SICUREZZA - UFFICIO MOTORIZZAZIONE</t>
  </si>
  <si>
    <t>DIPARTIMENTO DELL'ISPETTORATO CENTRALE DELLA TUTELA DELLA QUALITA' E REPRESSIONE FRODI DEI PRODOTTI AGROALIMENTARI</t>
  </si>
  <si>
    <t>DIREZIONE GENERALE ARMAMENTI TERRESTRI - TRE FORZE ARMATE</t>
  </si>
  <si>
    <t>DIREZIONE GENERALE ARMAMENTI TERRESTRI - ARMA DEI CARABINIERI</t>
  </si>
  <si>
    <t>DIPARTIMENTO INFRASTRUTTURE, AFFARI GENERALI E PERSONALE - DIREZIONE GENERALE PER LA  MOTORIZZAZIONE</t>
  </si>
  <si>
    <t>DIPARTIMENTO INFRASTRUTTURE, AFFARI GENERALI E PERSONALE - POLIZIA STRADALE</t>
  </si>
  <si>
    <t xml:space="preserve">DIPARTIMENTO INFRASTRUTTURE, AFFARI GENERALI E PERSONALE - AFFARI GENERALI </t>
  </si>
  <si>
    <t xml:space="preserve"> DIREZIONE GENERALE ATTIVITA' TERRITORIALI - DIVISIONE II AFFARI GENERALI E GIURIDICI  - Isp. Terr. Trentino Alto Adige</t>
  </si>
  <si>
    <t xml:space="preserve"> DIREZIONE GENERALE ATTIVITA' TERRITORIALI - DIVISIONE II AFFARI GENERALI E GIURIDICI  - Isp. Terr. Calabria</t>
  </si>
  <si>
    <t>DIREZIONE GENERALE ATTIVITA' TERRITORIALI  - DIVISIONE II AFFARI GENERALI E GIURIDICI  - Isp. Terr. Campania</t>
  </si>
  <si>
    <t>DIREZIONE GENERALE ATTIVITA' TERRITORIALI  - DIVISIONE II AFFARI GENERALI E GIURIDICI - Isp. CNCER - Roma</t>
  </si>
  <si>
    <t>DIREZIONE GENERALE ATTIVITA' TERRITORIALI  - DIVISIONE II AFFARI GENERALI E GIURIDICI - Isp. Terr. Emilia Romagna</t>
  </si>
  <si>
    <t>DIREZIONE GENERALE ATTIVITA' TERRITORIALI  - DIVISIONE II AFFARI GENERALI E GIURIDICI  - Isp. Terr. Friuli Venezia Giulia</t>
  </si>
  <si>
    <t>DIREZIONE GENERALE ATTIVITA' TERRITORIALI  - DIVISIONE II AFFARI GENERALI E GIURIDICII  - Isp. Terr. Lazio e Abruzzo</t>
  </si>
  <si>
    <t>DIREZIONE GENERALE ATTIVITA' TERRITORIALI  - DIVISIONE II AFFARI GENERALI E GIURIDICI  - Isp. Terr. Liguria</t>
  </si>
  <si>
    <t>DIREZIONE GENERALE ATTIVITA' TERRITORIALI  - DIVISIONE II AFFARI GENERALI E GIURIDICI  - Isp. Terr. Lombardia</t>
  </si>
  <si>
    <t>DIREZIONE GENERALE ATTIVITA' TERRITORIALI  - DIVISIONE II AFFARI GENERALI E GIURIDICI  - Isp. Terr. Marche Umbria</t>
  </si>
  <si>
    <t>DIREZIONE GENERALE ATTIVITA' TERRITORIALI  - DIVISIONE II AFFARI GENERALI E GIURIDICI  - Isp. Terr. Piemonte Valle d'Aosta</t>
  </si>
  <si>
    <t>DIREZIONE GENERALE ATTIVITA' TERRITORIALI  - DIVISIONE II AFFARI GENERALI E GIURIDICI  - Isp. Terr. Puglia Basilicata e Molise</t>
  </si>
  <si>
    <t>DIREZIONE GENERALE ATTIVITA' TERRITORIALI  - DIVISIONE II AFFARI GENERALI E GIURIDICI - Isp. Terr. Sicilia</t>
  </si>
  <si>
    <t>DIREZIONE GENERALE ATTIVITA' TERRITORIALI  - DIVISIONE II AFFARI GENERALI E GIURIDICI - Isp. Terr. Toscana</t>
  </si>
  <si>
    <t>DIREZIONE GENERALE ATTIVITA' TERRITORIALI  - DIVISIONE II AFFARI GENERALI E GIURIDICI  - Isp. Terr. Veneto</t>
  </si>
  <si>
    <t>DIREZIONE GENERALE ATTIVITA' TERRITORIALI  - DIVISIONE II AFFARI GENERALI E GIURIDICI  - Isp. Terr. Sardegna</t>
  </si>
  <si>
    <t>DIPARTIMENTO AFFARI GENERALI E PERSONALE -SERVIZIO PER I SERVIZI</t>
  </si>
  <si>
    <t>DIPARTIMENTO DELL'AMMINISTRAZIONE PENITENZIARIA - SEZIONE AUTOMOBILISTICA</t>
  </si>
  <si>
    <t xml:space="preserve">UFFICIO III RAGIONERIA </t>
  </si>
  <si>
    <t>701142  veicoli a noleggio</t>
  </si>
  <si>
    <t>701136  veicoli a noleggio</t>
  </si>
  <si>
    <t>701139 - veicoli a noleggio</t>
  </si>
  <si>
    <t xml:space="preserve"> DIREZIONE GENERALE ATTIVITA' TERRITORIALI  - DIVISIONE II AFFARI GENERALI E GIURIDICI  - Isp. Terr. Sardegna</t>
  </si>
  <si>
    <t xml:space="preserve"> DIREZIONE GENERALE ATTIVITA' TERRITORIALI  - DIVISIONE II AFFARI GENERALI E GIURIDICI - Isp. Terr. Veneto</t>
  </si>
  <si>
    <t xml:space="preserve"> DIREZIONE GENERALE ATTIVITA' TERRITORIALI  - DIVISIONE II AFFARI GENERALI E GIURIDICI  - Isp. Terr. Toscana</t>
  </si>
  <si>
    <t xml:space="preserve"> DIREZIONE GENERALE ATTIVITA' TERRITORIALI  - DIVISIONE II AFFARI GENERALI E GIURIDICI  - Isp. Terr. Sicilia</t>
  </si>
  <si>
    <t xml:space="preserve"> DIREZIONE GENERALE ATTIVITA' TERRITORIALI  - DIVISIONE II AFFARI GENERALI E GIURIDICI  - Isp. Terr. Puglia Basilicata e Molise</t>
  </si>
  <si>
    <t xml:space="preserve"> DIREZIONE GENERALE ATTIVITA' TERRITORIALI  - DIVISIONE II AFFARI GENERALI E GIURIDICI  - Isp. Terr. Piemonte Valle d'Aosta</t>
  </si>
  <si>
    <t xml:space="preserve"> DIREZIONE GENERALE ATTIVITA' TERRITORIALI  - DIVISIONE II AFFARI GENERALI E GIURIDICI  - Isp. Terr. Marche Umbria</t>
  </si>
  <si>
    <t xml:space="preserve"> DIREZIONE GENERALE ATTIVITA' TERRITORIALI  - DIVISIONE II AFFARI GENERALI E GIURIDICI  - Isp. Terr. Lombardia</t>
  </si>
  <si>
    <t xml:space="preserve"> DIREZIONE GENERALE ATTIVITA' TERRITORIALI  - DIVISIONE II AFFARI GENERALI E GIURIDICI  - Isp. Terr. Liguria</t>
  </si>
  <si>
    <t xml:space="preserve"> DIREZIONE GENERALE ATTIVITA' TERRITORIALI  - DIVISIONE II AFFARI GENERALI E GIURIDICI - Isp. Terr. Lazio e Abruzzo</t>
  </si>
  <si>
    <t xml:space="preserve"> DIREZIONE GENERALE ATTIVITA' TERRITORIALI  - DIVISIONE II AFFARI GENERALI E GIURIDICI  - Isp. Terr. Friuli Venezia Giulia</t>
  </si>
  <si>
    <t xml:space="preserve"> DIREZIONE GENERALE ATTIVITA' TERRITORIALI  - DIVISIONE II AFFARI GENERALI E GIURIDICI  - Isp. Terr. Emilia Romagna</t>
  </si>
  <si>
    <t>DIREZIONE GENERALE ATTIVITA' TERRITORIALI  - DIVISIONE II AFFARI GENERALI E GIURIDICI  - Isp. CNCER - Roma</t>
  </si>
  <si>
    <t xml:space="preserve"> DIREZIONE GENERALE ATTIVITA' TERRITORIALI  - DIVISIONE II AFFARI GENERALI E GIURIDICI  - Isp. Terr. Campania</t>
  </si>
  <si>
    <t xml:space="preserve"> DIREZIONE GENERALE ATTIVITA' TERRITORIALI  - DIVISIONE II AFFARI GENERALI E GIURIDICI - Isp. Terr. Calabria</t>
  </si>
  <si>
    <t xml:space="preserve"> DIREZIONE GENERALE ATTIVITA' TERRITORIALI  - DIVISIONE II AFFARI GENERALI E GIURIDICI - Isp. Terr. Trentino Alto Adige</t>
  </si>
  <si>
    <t>DIPARTIMENTO INFRASTRUTTURE, AFFARI GENERALI E PERSONALE - D.G. PER LA  MOTORIZZAZIONE</t>
  </si>
  <si>
    <t>MINISTERO AMBIENTE  - TUTELA del TERRITORIO e del MARE</t>
  </si>
  <si>
    <t xml:space="preserve">MINISTERO DELL'INTERNO </t>
  </si>
  <si>
    <t>MINISTERO DELLE POLITICHE AGRICOLE ALIMENTARI E FORESTALI  COMANDO CARABINIERI</t>
  </si>
  <si>
    <t>UFFICIO CENTRALE  ARCHIVI NOTARILI</t>
  </si>
  <si>
    <t>COMANDO GENERALE GUARDIA DI FINANZA</t>
  </si>
  <si>
    <t>MIN POLITICHE AGRICOLE ALIM. E FORESTALI</t>
  </si>
  <si>
    <t>COMANDO GENERALE DEL CORPO DELLE CAPITANERIE DI PORTO</t>
  </si>
  <si>
    <t>Dipartimento Trasporti 
Direzione Generale per le Dighe e le Infrastrutture idriche ed Elettriche – Div. 1</t>
  </si>
  <si>
    <t>Direzione Generale Territoriale del Nord Est</t>
  </si>
  <si>
    <t>DIREZIONE CENTRALE DELLE RISORSE UMANE FINANZIARIE E LOGISTICA</t>
  </si>
  <si>
    <t>DIREZIONE GENERALE DEL PERSONALE DELL'ORGANIZZAZIONE  E DEL BILANCIO (DGPOB)</t>
  </si>
  <si>
    <t>DIPARTIMENTO PER I TRASPORTI, LA NAVIGAZIONE, GLI AFFARI GENERALI ED IL PERSONALE</t>
  </si>
  <si>
    <t>DIPARTIMENTO AMM.NE GENERALE DEL PERSONALE E DEI SERVIZI</t>
  </si>
  <si>
    <t xml:space="preserve">MINISTERO DELLE INFRASTRUTTURE E TRASPORTI </t>
  </si>
  <si>
    <t>SEGRETARIATO GENERALE - DIPARTIMENTO POLITICHE DI GESTIONE E SVILUPPO RISORSE UMANE</t>
  </si>
  <si>
    <t>DIPARTIMENTO DELL'ORGANIZZAZIONE GIUDIZIARIA DEL PERSONALE E DEI SERVIZI</t>
  </si>
  <si>
    <t>DIPARTIMENTO POLITICHE COMPETITIVE DELLA QUALITA' AGROALIMENTARE IPPICHE E DELLA PESCA</t>
  </si>
  <si>
    <t>DIPARTIMENTO  PER LE POLITICHE DEL PERSONALE DELL'AMM.NE CIVILE E PER LE RISORSE STRUMENTALI E FINANZIARIE</t>
  </si>
  <si>
    <t>DIREZIONE GENERALE ATTIVITA' TERRITORIALI  - DIVISIONE II AFFARI GENERALI E GIURIDICI - ISP. CNCER</t>
  </si>
  <si>
    <t>DIREZIONE GENERALE ATTIVITA' TERRITORIALI  - DIVISIONE II AFFARI GENERALI E GIURIDICI - ISP TERRIT. CALABRIA</t>
  </si>
  <si>
    <t>DIREZIONE GENERALE ATTIVITA' TERRITORIALI  - DIVISIONE II AFFARI GENERALI E GIURIDICI - ISP. TERRIT.CAMPANIA</t>
  </si>
  <si>
    <t>DIREZIONE GENERALE ATTIVITA' TERRITORIALI  - DIVISIONE II AFFARI GENERALI E GIURIDICI - ISP TERRIT.EMILIA ROMAGNA</t>
  </si>
  <si>
    <t>DIREZIONE GENERALE ATTIVITA' TERRITORIALI  - DIVISIONE II AFFARI GENERALI E GIURIDICI - ISP TERRIT. FRIULI VENEZIA GIULIA</t>
  </si>
  <si>
    <t>DIREZIONE GENERALE ATTIVITA' TERRITORIALI  - DIVISIONE II AFFARI GENERALI E GIURIDICI - ISP TERRIT.LAZIO ABBRUZZO</t>
  </si>
  <si>
    <t>DIREZIONE GENERALE ATTIVITA' TERRITORIALI  - DIVISIONE II AFFARI GENERALI E GIURIDICI - ISP TERRIT.LIGURIA</t>
  </si>
  <si>
    <t>DIREZIONE GENERALE ATTIVITA' TERRITORIALI  - DIVISIONE II AFFARI GENERALI E GIURIDICI - ISP TERRIT.LOMBARDIA</t>
  </si>
  <si>
    <t>DIREZIONE GENERALE ATTIVITA' TERRITORIALI  - DIVISIONE II AFFARI GENERALI E GIURIDICI - ISP TERRIT. MARCHE E UMBRIA</t>
  </si>
  <si>
    <t>DIREZIONE GENERALE ATTIVITA' TERRITORIALI  - DIVISIONE II AFFARI GENERALI E GIURIDICI - ISP TERRIT.   PIEMONTE- VALLE            D' AOSTA</t>
  </si>
  <si>
    <t>DIREZIONE GENERALE ATTIVITA' TERRITORIALI  - DIVISIONE II AFFARI GENERALI E GIURIDICI - ISP TERRIT.PUGLIA BASILICATAMOLISE</t>
  </si>
  <si>
    <t>DIREZIONE GENERALE ATTIVITA' TERRITORIALI  - DIVISIONE II AFFARI GENERALI E GIURIDICI - ISP TERRIT.SARDEGNA</t>
  </si>
  <si>
    <t>DIREZIONE GENERALE ATTIVITA' TERRITORIALI  - DIVISIONE II AFFARI GENERALI E GIURIDICI - ISP TERRIT.SICILIA</t>
  </si>
  <si>
    <t>DIREZIONE GENERALE ATTIVITA' TERRITORIALI  - DIVISIONE II AFFARI GENERALI E GIURIDICI - ISP TERRIT.TOSCANA</t>
  </si>
  <si>
    <t>DIREZIONE GENERALE ATTIVITA' TERRITORIALI  - DIVISIONE II AFFARI GENERALI E GIURIDICI - ISP TERRIT.VENETO</t>
  </si>
  <si>
    <t xml:space="preserve">DIREZIONE GENRALE TERRITORIALE DEL SUD </t>
  </si>
  <si>
    <t xml:space="preserve">DIREZIONE GENERALE TERRITORIALE DEL SUD </t>
  </si>
  <si>
    <t>Amministrazione Centrale</t>
  </si>
  <si>
    <t>Organo Responsabile</t>
  </si>
  <si>
    <t xml:space="preserve">N. Polizza </t>
  </si>
  <si>
    <t>Gestionari</t>
  </si>
  <si>
    <t>Debitori</t>
  </si>
  <si>
    <t>No Card</t>
  </si>
  <si>
    <t>Concorsuali</t>
  </si>
  <si>
    <t>Misti</t>
  </si>
  <si>
    <t>Totali</t>
  </si>
  <si>
    <t>Tutti gli OR</t>
  </si>
  <si>
    <t>N.</t>
  </si>
  <si>
    <t>€</t>
  </si>
  <si>
    <t>Totale sinistri Pag. Parz.+Riserv.+Pagati+Senza Seguito</t>
  </si>
  <si>
    <t>Totale sinistri Riservati</t>
  </si>
  <si>
    <t>Totale sinistri Pagati Parzialmente e Pagati</t>
  </si>
  <si>
    <t>Totale sinistri Pag.Parz+Pagati+Riservati</t>
  </si>
  <si>
    <t>Tipologia di rischio</t>
  </si>
  <si>
    <t>CRISTALLI</t>
  </si>
  <si>
    <t>Dati riferiti all'anno</t>
  </si>
  <si>
    <t>N.Pagati (N)</t>
  </si>
  <si>
    <t>Costo Pagati (€)</t>
  </si>
  <si>
    <t>N. Pagati Parziali (N)</t>
  </si>
  <si>
    <t>Costo Pag.Parziali (€)</t>
  </si>
  <si>
    <t>N. Riservati (N)</t>
  </si>
  <si>
    <t>Costo  Riservati (€)</t>
  </si>
  <si>
    <t>N. Senza Seguito (N)</t>
  </si>
  <si>
    <t>GUARDIA DI FINANZA</t>
  </si>
  <si>
    <t>COMANDO GENERALE DELLA GUARDIA DI FINANZA - DIREZIONE APPROVVIGIONAMENTI NAVALI</t>
  </si>
  <si>
    <t>COMANDO GENERALE DEL CORPO DELLE CAPITANERIE DI PORTO - NATANTI</t>
  </si>
  <si>
    <t xml:space="preserve">DIPARTIMENTO DELL'AMMINISTRAZIONE PENITENZIARIA SPECIALE (DAP) </t>
  </si>
  <si>
    <t>DIPARTIMENTO PER LE INFRASTRUTTURE, GLI AFFARI GENERALI ED IL PERSONALE - DIVISIONE V GESTIONE DELLE RISORSE STRUMENTALI</t>
  </si>
  <si>
    <t xml:space="preserve">DIPARTIMENTO DELL'ISPETTORATO CENTRALE DELLA TUTELA DELLA QUALITA' E REPRESSIONE FRODI  VICO III - Comando Carabinieri Politiche Agricole </t>
  </si>
  <si>
    <t>CORPO FORESTALE DELLO STATO - SERVIZIO III - DIVISIONE X (EX MINISTERO DELLE POLITICHE AGRICOLE ALIMENTARI E FORESTALI)</t>
  </si>
  <si>
    <t>COMANDO GENERALE DELLA GUARDIA DI FINANZA - DIREZIONE APPROVVIGIONAMENTI TERRESTRI</t>
  </si>
  <si>
    <t>COMANDO GENERALE DEL CORPO DELLE CAPITANERIE DI PORTO - REPARTO V - UFFICIO I - MEZZI TERRESTRI</t>
  </si>
  <si>
    <r>
      <t xml:space="preserve">DIPARTIMENTO GIUSTIZIA MINORILE </t>
    </r>
    <r>
      <rPr>
        <sz val="10"/>
        <color theme="1"/>
        <rFont val="Calibri"/>
        <family val="2"/>
        <scheme val="minor"/>
      </rPr>
      <t/>
    </r>
  </si>
  <si>
    <t xml:space="preserve">DIPARTIMENTO DELL'AMMINISTRAZIONE PENITENZIARIA (DAP) </t>
  </si>
  <si>
    <r>
      <t xml:space="preserve">DIPARTIMENTO DELL'ORGANIZZAZIONE GIUDIZIARIA BENI E SERVIZI (DOG) </t>
    </r>
    <r>
      <rPr>
        <sz val="10"/>
        <color theme="1"/>
        <rFont val="Calibri"/>
        <family val="2"/>
        <scheme val="minor"/>
      </rPr>
      <t/>
    </r>
  </si>
  <si>
    <t>DIREZIONE GENERALE ATTIVITA' TERRITORIALI  - DIVISIONE II AFFARI GENERALI E GIURIDICI TRENTINO ALTO ADIGE</t>
  </si>
  <si>
    <t>DIREZIONE GENERALE ATTIVITA' TERRITORIALI  - DIVISIONE II AFFARI GENERALI E GIURIDICI MARCHE UMBRIA</t>
  </si>
  <si>
    <t>DIREZIONE GENERALE ATTIVITA' TERRITORIALI  - DIVISIONE II AFFARI GENERALI E GIURIDICI TOSCANA</t>
  </si>
  <si>
    <t xml:space="preserve">DIREZIONE GENERALE DI COMMISSARIATO E DI SERVIZI GENERALI - III DIVISIONE </t>
  </si>
  <si>
    <t>PROVVEDITORATO INTERREGIONALE OO.PP. CAMPANIA MOLISE PUGLIA BASILICATA</t>
  </si>
  <si>
    <t>DIREZIONE GENERALE ATTIVITA' TERRITORIALI  - DIVISIONE II AFFARI GENERALI E GIURIDICI EMILIA ROMAGNA</t>
  </si>
  <si>
    <t>DIREZIONE GENERALE ATTIVITA' TERRITORIALI  - DIVISIONE II AFFARI GENERALI E GIURIDICI PUGLIA BASILICATA MOLISE</t>
  </si>
  <si>
    <t>Tutti gli OR - Ministero della Difesa</t>
  </si>
  <si>
    <t>Nota</t>
  </si>
  <si>
    <t>COMANDO GENERALE DELLA GUARDIA DI FINANZA - DIREZIONE APPROVVIGIONAMENTI MEZZI TERRESTRI</t>
  </si>
  <si>
    <t>COMANDO GENERALE DEL CORPO DELLE CAPITANERIE DI PORTO - REPARTO V - UFFICIO I</t>
  </si>
  <si>
    <t>DIPARTIMENTO DELLA PUBBLICA SICUREZZA - DIREZIONE CENTRALE DEI SERVIZI TECNICO-LOGISTICI E DELLA GESTIONE PATRIMONIALE UFFICIO MOTORIZZAZIONE</t>
  </si>
  <si>
    <t>scuola</t>
  </si>
  <si>
    <t>DIREZIONE GENERALE DI COMMISSARIATO E DI SERVIZI GENERALI - III DIVISIONE ARMA DEI CARABINIERI</t>
  </si>
  <si>
    <t>DIREZIONE GENERALE DI COMMISSARIATO E DI SERVIZI GENERALI - III DIVISIONE FORZE ARMATE</t>
  </si>
  <si>
    <t>TOTALE</t>
  </si>
  <si>
    <t>DIPARTIMENTO DELL'ISPETTORATO CENTRALE DELLA TUTELA DELLA QUALITA' E REPRESSIONE FRODI  - VICO III Comando Carabinieri Politiche Agricole</t>
  </si>
  <si>
    <t>AVVOCATURA GENERALE DELLO STATO - UFFICIO III RAGIONERIA</t>
  </si>
  <si>
    <t>DIPARTIMENTO PER LE POLITICHE DEL PERSONALE DELL'AMMINISTRAZIONE CIVILE E PER LE RISORSE STRUMENTALI E FINANZIARIE - DIREZIONE CENTRALE PER LE RISORSE STRUMENTALI E FINANZIARIE</t>
  </si>
  <si>
    <t>GESTIONE GOVERNATIVA NAVIGAZIONE LAGHI MAGGIORE, DI GARDA E DI COMO - AREA RISORSE UMANE</t>
  </si>
  <si>
    <t>DIREZIONE GENERALE DI COMMISSARIATO E DI SERVIZI GENERALI - III DIVISIONE D.G. ARMAMENTI TERRESTRI - TRE FORZE ARMATE</t>
  </si>
  <si>
    <t>DIREZIONE GENERALE DI COMMISSARIATO E DI SERVIZI GENERALI - III DIVISIONE D.G. ARMAMENTI TERRESTRI - ARMA DEI CARABINIERI</t>
  </si>
  <si>
    <t>SEGRETARIATO DELLA PRESIDENZA DELLA REPUBBLICA</t>
  </si>
  <si>
    <t>DIP.COM.ISP.TERR.SARDEGNA -</t>
  </si>
  <si>
    <t>DIREZIONE GENERALE ATTIVITA' TERRITORIALI  - DIVISIONE II AFFARI GENERALI E GIURIDICI -PIEMONTE E VAL D'AOSTA</t>
  </si>
  <si>
    <t>DIREZIONE GENERALE ATTIVITA' TERRITORIALI  - DIVISIONE II AFFARI GENERALI E GIURIDICI - BASILICATA E MOLISE</t>
  </si>
  <si>
    <t>DIREZIONE GENERALE ATTIVITA' TERRITORIALI  - DIVISIONE II AFFARI GENERALI E GIURIDICI - TRENTINO ALTO ADIGE</t>
  </si>
  <si>
    <t>DIPARTIMENTO AMMINISTRAZIONE PENITENZIARIA - DAP DIREZIONE GENERALE DELLE RISORSE MATERIALE E DELLE TECNOLOGIE</t>
  </si>
  <si>
    <t>DIPARTIMENTO DELL'ORGANIZZAZIONE GIUDIZIARIA - DOG BENI E SERVIZI - DIREZIONE GENERALE DELLE RISORSE MATERIALE E DELLE TECNOLOGIE</t>
  </si>
  <si>
    <t>DIPARTIMENTO GIUSTIZIA MINORILE - DGM DIREZIONE GENERALE DELLE RISORSE MATERIALE E DELLE TECNOLOGIE</t>
  </si>
  <si>
    <t>DIPARTIMENTO DELL'AMMINISTRAZIONE GENERALE, DEL PERSONALE E DEI SERVIZI - DIPARTIMENTO DELLE FINANZE</t>
  </si>
  <si>
    <t>DIPARTIMENTO DELL'AMMINISTRAZIONE GENERALE, DEL PERSONALE E DEI SERVIZI - DIPARTIMENTO  TESORO</t>
  </si>
  <si>
    <t>DIPARTIMENTO DELL'AMMINISTRAZIONE GENERALE, DEL PERSONALE E DEI SERVIZI - DIPARTIMENTO RAGIONERIA</t>
  </si>
  <si>
    <t>DIPARTIMENTO AFFARI DI GIUSTIZIA - AMMINISTRAZIONE DEGLI ARCHIVI NOTARILI - UFFICIO CENTRALE ARCHIVI NOTARILI</t>
  </si>
  <si>
    <t>DIPARTIMENTO DELLE POLITICHE COMPETITIVE, DELLA QUALITA' AGROALIMENTARE, IPPICHE E DELLA PESCA - DG AA.GG., RISORSE UMANE E RAPPORTI CON LE REGIONI E GLI ENTI TERRITORIALI - AGRET I UFFICIO AUTOMEZZI</t>
  </si>
  <si>
    <t>DIREZIONE GENERALE DEL PERSONALE, DELL'ORGANIZZAZIONE E DEL BILANCIO - UFFICIO V ACQUISIZIONE E GESTIONE BENI MOBILI E SERVIZI CONNESSI</t>
  </si>
  <si>
    <t xml:space="preserve"> MIN.SVIL.ECON. DIP. COM.ISP.TERR. CNCER</t>
  </si>
  <si>
    <t xml:space="preserve"> MIN.SVIL.ECON. DIP. COM.ISP.TERR. SICILIA</t>
  </si>
  <si>
    <t xml:space="preserve"> MIN.SVIL.ECON.DIP.COM.ISP.TERR.EMILIA ROMAGNA</t>
  </si>
  <si>
    <t xml:space="preserve"> MIN.SVIL.ECON.DIP.COM.ISP.TERR.LIGURIA</t>
  </si>
  <si>
    <t xml:space="preserve"> MIN.SVIL.ECON.DIP.COM.ISP.TERR.LOMBARDIA</t>
  </si>
  <si>
    <t xml:space="preserve"> MIN.SVIL.ECON.DIP.COM.ISP.TERR.SARDEGNA</t>
  </si>
  <si>
    <t xml:space="preserve"> MIN.SVIL.ECON.DIP.COM.ISP.TERR.TOSCANA</t>
  </si>
  <si>
    <t>DIREZIONE GENERALE ATTIVITA' TERRITORIALI  - DIVISIONE II AFFARI GENERALI E GIURIDICI - LAZIO E ABRUZZO</t>
  </si>
  <si>
    <t>DIREZIONE GENERALE ATTIVITA' TERRITORIALI  - DIVISIONE II AFFARI GENERALI E GIURIDICI - PIEMONTE E VAL D'AOSTA</t>
  </si>
  <si>
    <t>DIPARTIMENTO PER I TRASPORTI, LA NAVIGAZIONE, GLI AFFARI GENERALI ED IL PERSONALE - DIVISIONE III TRATTAMENTO ECONOMICO</t>
  </si>
  <si>
    <t>DIPARTIMENTO PER LE POLITICHE DI GESTIONE E DI SVILUPPO DELLE RISORSE UMANE E STRUMENTALI - UFFICIO TRATTAMENTO ECONOMICO</t>
  </si>
  <si>
    <t xml:space="preserve"> DIREZIONE GENERALE PER LE DIGHE E LE INFRASTRUTTURE IDRICHE ED ELETTRICHE - DIVISIONE I</t>
  </si>
  <si>
    <t>MIN. INFR. E TRASP. DG TERRIT. DEL SUD UMC NAPOLI/BENEVENTO</t>
  </si>
  <si>
    <t>MIN POLITICHE AGR ALIM-FORESTALI - DIQPAI</t>
  </si>
  <si>
    <t>DIREZIONE GENERALE ATTIVITA' TERRITORIALI  - DIVISIONE II AFFARI GENERALI E GIURIDICI -CAMPANIA</t>
  </si>
  <si>
    <t>DIREZIONE GENERALE ATTIVITA' TERRITORIALI  - DIVISIONE II AFFARI GENERALI E GIURIDICI - PIEMONTE E VALD'AOSTA</t>
  </si>
  <si>
    <t>DIREZIONE GENERALE ATTIVITA' TERRITORIALI  - DIVISIONE II AFFARI GENERALI E GIURIDICI - PUGLIA E BASILICATA</t>
  </si>
  <si>
    <t>DIREZIONE GENERALE ATTIVITA' TERRITORIALI  - DIVISIONE II AFFARI GENERALI E GIURIDICI VENETO</t>
  </si>
  <si>
    <r>
      <t xml:space="preserve">DIPARTIMENTO DELL'AMMINISTRAZIONE GENERALE, DEL PERSONALE E DEI SERVIZI - DIPARTIMENTO  </t>
    </r>
    <r>
      <rPr>
        <b/>
        <sz val="9"/>
        <color theme="1"/>
        <rFont val="Calibri"/>
        <family val="2"/>
        <scheme val="minor"/>
      </rPr>
      <t>TESORO</t>
    </r>
  </si>
  <si>
    <r>
      <t xml:space="preserve">DIPARTIMENTO DELL'AMMINISTRAZIONE GENERALE, DEL PERSONALE E DEI SERVIZI - DIPARTIMENTO DELLE </t>
    </r>
    <r>
      <rPr>
        <b/>
        <sz val="9"/>
        <color theme="1"/>
        <rFont val="Calibri"/>
        <family val="2"/>
        <scheme val="minor"/>
      </rPr>
      <t>FINANZE</t>
    </r>
  </si>
  <si>
    <r>
      <t xml:space="preserve">DIPARTIMENTO DELL'AMMINISTRAZIONE GENERALE, DEL PERSONALE E DEI SERVIZI - DIPARTIMENTO </t>
    </r>
    <r>
      <rPr>
        <b/>
        <sz val="9"/>
        <color theme="1"/>
        <rFont val="Calibri"/>
        <family val="2"/>
        <scheme val="minor"/>
      </rPr>
      <t>RAGIONERIA</t>
    </r>
  </si>
  <si>
    <r>
      <t xml:space="preserve">DIREZIONE  DEI SERVIZI DEL TESORO - IV DIPARTIMENTO - </t>
    </r>
    <r>
      <rPr>
        <b/>
        <sz val="9"/>
        <color theme="1"/>
        <rFont val="Calibri"/>
        <family val="2"/>
        <scheme val="minor"/>
      </rPr>
      <t>UFFICIO</t>
    </r>
    <r>
      <rPr>
        <sz val="9"/>
        <color theme="1"/>
        <rFont val="Calibri"/>
        <family val="2"/>
        <scheme val="minor"/>
      </rPr>
      <t xml:space="preserve"> IV</t>
    </r>
  </si>
  <si>
    <t>SEGRETARIATO GEN.LE - DIP.TO POLITICHE DI GESTIONE E SVILUPPO RISORSE UMANE UFFICIO TRATTAMENTO ECONOMICO DEL PERSONALE - SERVIZIO SPESE DIVERSE</t>
  </si>
  <si>
    <t xml:space="preserve">MIN. INFR.TRASPORTI </t>
  </si>
  <si>
    <t>DIP.TO DELL'ORGANIZZAZIONE GIUDIZIARIA DEL PERSONALE E DEI SERVIZI DIREZIONE GENERALE DEL BILANCIO E  DELLA CONTABILITA'</t>
  </si>
  <si>
    <t>UFF. CENTRALE  ARCHIVI NOTARILI</t>
  </si>
  <si>
    <t>DIP. POLITICHE COMPETITIVE DELLA QUALITA' AGROALIMENTARE IPPICHE E DELLA PESCA DIQPAI -  AGRET -AGRET I - UFF. AUTOMEZZI</t>
  </si>
  <si>
    <t>DIP. ISP. CENTRALE DELLA TUTELA DELLA QUALITA' E REPRESSIONE FRODI DEI PRODOTTI AGROALIMENTARI</t>
  </si>
  <si>
    <t>DIP.TO  PER LE POLITICHE DEL PERSONALE DELL'AMM.NE CIVILE E PER LE RISORSE STRUMENTALI E FINANZIARIE</t>
  </si>
  <si>
    <t xml:space="preserve">DIP.TO INFRASTRUTTURE, AFFARI GENERALI E PERSONALE - AFFARI GENERALI </t>
  </si>
  <si>
    <t>ISP. CNCER</t>
  </si>
  <si>
    <t>ISP TERRIT. CALABRIA</t>
  </si>
  <si>
    <t>ISP. TERRIT.CAMPANIA</t>
  </si>
  <si>
    <t>ISP TERRIT.EMILIA ROMAGNA</t>
  </si>
  <si>
    <t>ISP TERRIT. FRIULI VENEZIA GIULIA</t>
  </si>
  <si>
    <t>ISP TERRIT.LAZIO ABBRUZZO</t>
  </si>
  <si>
    <t>ISP TERRIT.LIGURIA</t>
  </si>
  <si>
    <t>ISP TERRIT.LOMBARDIA</t>
  </si>
  <si>
    <t>ISP TERRIT. MARCHE E UMBRIA</t>
  </si>
  <si>
    <t>ISP TERRIT.   PIEMONTE- VALLE            D' AOSTA</t>
  </si>
  <si>
    <t>ISP TERRIT.PUGLIA BASILICATAMOLISE</t>
  </si>
  <si>
    <t>ISP TERRIT.SARDEGNA</t>
  </si>
  <si>
    <t>ISP TERRIT.SICILIA</t>
  </si>
  <si>
    <t>ISP TERRIT.TOSCANA</t>
  </si>
  <si>
    <t>ISP TERRIT.VENETO</t>
  </si>
  <si>
    <t>DG TERRITORIALE DEL SUD UFFICIO DI DIRETTA COLLABORAZIONE - BARI</t>
  </si>
  <si>
    <t>DG TERRITORIALE DEL SUD UFFICIO POLO BARI(Motorizz. Civile ) (UMC BARI E SEZ. FOGGIA E MATERA)</t>
  </si>
  <si>
    <t>DG TERRITORIALE DEL SUD UMC DI LECCE E  SEZ. TARANTO E BRINDISI</t>
  </si>
  <si>
    <t>DG TERRITORIALE DEL SUD UMC DI REGGIO CALABRIA E  SEZ. CROTONE</t>
  </si>
  <si>
    <t>Ministero dell'Economia e delle Finanze</t>
  </si>
  <si>
    <t>DIPARTIMENTO DEL TESORO</t>
  </si>
  <si>
    <t>DIPARTIMENTO RAGIONERIA DELLO STATO</t>
  </si>
  <si>
    <t>DIPARTIMENTO FINANZE</t>
  </si>
  <si>
    <t>DG TERRITORIALE DEL SUD UMC DI REGGIO CALABRIA</t>
  </si>
  <si>
    <t>DG TERRITORIALE DEL SUD UMC DI REGGIO CALABRIA  SEZ. VIBO VALENTIA</t>
  </si>
  <si>
    <t>DG TERRITORIALE DEL SUD UMC DI SALERNO E SEZ. AVELLINO E POTENZA                       (cap. 1229 - autolinee)</t>
  </si>
  <si>
    <t>DG TERRITORIALE DEL SUD UMC DI SALERNO E SEZ. AVELLINO E POTENZA                       (cap. 1330 -CMR)</t>
  </si>
  <si>
    <t>DG TERRITORIALE DEL SUD UMC DI SALERNO E SEZ. AVELLINO E POTENZA                        (cap. 1233/3 -Visite Ispettive)</t>
  </si>
  <si>
    <t>DG TERRITORIALE DEL SUD UMC DI NAPOLI</t>
  </si>
  <si>
    <t>DG TERRITORIALE DEL SUD UMC DI REGGIO CALABRIA  SEZ. CATANZARO</t>
  </si>
  <si>
    <t>CENTRO PROVA AUTOVEICOLI DI NAPOLI e sez. DI CATANIA E BARI</t>
  </si>
  <si>
    <t>DIPARTIMENTO AMM.NE GENERALE DEL PERSONALE E DEI SERVIZI DIREZIONE SERVIZI DEL TESORO UFFICIO IV</t>
  </si>
  <si>
    <t>DG TERRITORIALE DEL NORD OVEST</t>
  </si>
  <si>
    <t>COMANDO GENERALE DEL CORPO DELLE CAPITANERIE DI PORTO REPARTO 5° - UFFICIO 1°   DIPENDENTI  MILITARI</t>
  </si>
  <si>
    <t>COMANDO GENERALE DEL CORPO DELLE CAPITANERIE DI PORTO REPARTO 5° - UFFICIO 1°   DIPENDENTI  CIVILI</t>
  </si>
  <si>
    <t xml:space="preserve">MIN. GIUSTIZIA </t>
  </si>
  <si>
    <t>COM. GEN.GUARDIA DI FINANZA</t>
  </si>
  <si>
    <t>MIN. GIUSTIZIA</t>
  </si>
  <si>
    <t>DIP. DELL'AMMINISTRAZIONE PENITENZIARIA - SEZIONE AUTOMOBILISTICA</t>
  </si>
  <si>
    <t xml:space="preserve">MIN POLITICHE AGRICOLE ALIM. E FORESTALI  ICQRF </t>
  </si>
  <si>
    <t xml:space="preserve">MIN. INTERNO </t>
  </si>
  <si>
    <t>DIP.TO PUBBLICA SICUREZZA - UFFICIO MOTORIZZAZIONE</t>
  </si>
  <si>
    <t>C.G.en.DEL CORPO DELLE CAPITANERIE DI PORTO - REPARTO 5° - UFFICIO 1°</t>
  </si>
  <si>
    <t>MIN. DIFESA</t>
  </si>
  <si>
    <t>D.G. ARMAMENTI TERRESTRI - TRE FORZE ARMATE</t>
  </si>
  <si>
    <t>D.G. ARMAMENTI TERRESTRI - ARMA DEI CARABINIERI</t>
  </si>
  <si>
    <t>DIP.TO INFRASTRUTTURE, AFFARI GENERALI E PERSONALE - D.G. PER LA  MOTORIZZAZIONE</t>
  </si>
  <si>
    <t>DIP.TO INFRASTRUTTURE, AFFARI GENERALI E PERSONALE - POLIZIA STRADALE</t>
  </si>
  <si>
    <t xml:space="preserve"> D.G ATTIVITA' TERRITORIALI - DIVISIONE II AFFARI GENERALI E GIURIDICI  - Isp. Terr. Trentino Alto Adige</t>
  </si>
  <si>
    <t xml:space="preserve"> D.G ATTIVITA' TERRITORIALI - DIVISIONE II AFFARI GENERALI E GIURIDICI  - Isp. Terr. Calabria</t>
  </si>
  <si>
    <t xml:space="preserve"> D.G ATTIVITA' TERRITORIALI - DIVISIONE II AFFARI GENERALI E GIURIDICI  - Isp. Terr. Campania</t>
  </si>
  <si>
    <t xml:space="preserve"> D.G ATTIVITA' TERRITORIALI - DIVISIONE II AFFARI GENERALI E GIURIDICI  - Isp. CNCER - Roma</t>
  </si>
  <si>
    <t xml:space="preserve"> D.G ATTIVITA' TERRITORIALI - DIVISIONE II AFFARI GENERALI E GIURIDICI  - Isp. Terr. Emilia Romagna</t>
  </si>
  <si>
    <t xml:space="preserve"> D.G ATTIVITA' TERRITORIALI - DIVISIONE II AFFARI GENERALI E GIURIDICI  - Isp. Terr. Friuli Venezia Giulia</t>
  </si>
  <si>
    <t xml:space="preserve"> D.G ATTIVITA' TERRITORIALI - DIVISIONE II AFFARI GENERALI E GIURIDICI  - Isp. Terr. Lazio e Abruzzo</t>
  </si>
  <si>
    <t xml:space="preserve"> D.G ATTIVITA' TERRITORIALI - DIVISIONE II AFFARI GENERALI E GIURIDICI  - Isp. Terr. Liguria</t>
  </si>
  <si>
    <t xml:space="preserve"> D.G ATTIVITA' TERRITORIALI - DIVISIONE II AFFARI GENERALI E GIURIDICI  - Isp. Terr. Lombardia</t>
  </si>
  <si>
    <t xml:space="preserve"> D.G ATTIVITA' TERRITORIALI - DIVISIONE II AFFARI GENERALI E GIURIDICI  - Isp. Terr. Marche Umbria</t>
  </si>
  <si>
    <t xml:space="preserve"> D.G ATTIVITA' TERRITORIALI - DIVISIONE II AFFARI GENERALI E GIURIDICI  - Isp. Terr. Piemonte Valle d'Aosta</t>
  </si>
  <si>
    <t xml:space="preserve"> D.G ATTIVITA' TERRITORIALI - DIVISIONE II AFFARI GENERALI E GIURIDICI  - Isp. Terr. Puglia Basilicata e Molise</t>
  </si>
  <si>
    <t xml:space="preserve"> D.G ATTIVITA' TERRITORIALI - DIVISIONE II AFFARI GENERALI E GIURIDICI  - Isp. Terr. Sicilia</t>
  </si>
  <si>
    <t xml:space="preserve"> D.G ATTIVITA' TERRITORIALI - DIVISIONE II AFFARI GENERALI E GIURIDICI  - Isp. Terr. Toscana</t>
  </si>
  <si>
    <t xml:space="preserve"> D.G ATTIVITA' TERRITORIALI - DIVISIONE II AFFARI GENERALI E GIURIDICI  - Isp. Terr. Veneto</t>
  </si>
  <si>
    <t xml:space="preserve"> D.G ATTIVITA' TERRITORIALI - DIVISIONE II AFFARI GENERALI E GIURIDICI  - Isp. Terr. Sardegna</t>
  </si>
  <si>
    <t>MIT PROVV.TO INTERREGIONALE OO.PP. CAMPANIA MOLISE</t>
  </si>
  <si>
    <t>DGNORD/EST</t>
  </si>
  <si>
    <t>DGTSUD UMC REGGIO CALABRIA</t>
  </si>
  <si>
    <t>DGTSUD UMC DI NAPOLI -BENEVENTO</t>
  </si>
  <si>
    <t>701246          veicoli a noleggio</t>
  </si>
  <si>
    <t>701247 - veicoli a noleggio</t>
  </si>
  <si>
    <t>701345       veicoli a noleggio</t>
  </si>
  <si>
    <t>700908 - Infortuni Conduttori Stranieri nei Teatri Operativi</t>
  </si>
  <si>
    <t>701344 - veicoli a noleggio</t>
  </si>
  <si>
    <t xml:space="preserve">DIPARTIMENTO GIUSTIZIA MINORILE </t>
  </si>
  <si>
    <t xml:space="preserve">DIPARTIMENTO DELL'ORGANIZZAZIONE GIUDIZIARIA BENI E SERVIZI (DOG) </t>
  </si>
  <si>
    <t>701122</t>
  </si>
  <si>
    <r>
      <t xml:space="preserve">DIPARTIMENTO DELL'AMMINISTRAZIONE GENERALE, DEL PERSONALE E DEI SERVIZI - DIPARTIMENTO  </t>
    </r>
    <r>
      <rPr>
        <b/>
        <sz val="10"/>
        <color theme="1"/>
        <rFont val="Calibri"/>
        <family val="2"/>
        <scheme val="minor"/>
      </rPr>
      <t>TESORO</t>
    </r>
  </si>
  <si>
    <r>
      <t xml:space="preserve">DIPARTIMENTO DELL'AMMINISTRAZIONE GENERALE, DEL PERSONALE E DEI SERVIZI - DIPARTIMENTO DELLE </t>
    </r>
    <r>
      <rPr>
        <b/>
        <sz val="10"/>
        <color theme="1"/>
        <rFont val="Calibri"/>
        <family val="2"/>
        <scheme val="minor"/>
      </rPr>
      <t>FINANZE</t>
    </r>
  </si>
  <si>
    <r>
      <t xml:space="preserve">DIPARTIMENTO DELL'AMMINISTRAZIONE GENERALE, DEL PERSONALE E DEI SERVIZI - DIPARTIMENTO </t>
    </r>
    <r>
      <rPr>
        <b/>
        <sz val="10"/>
        <color theme="1"/>
        <rFont val="Calibri"/>
        <family val="2"/>
        <scheme val="minor"/>
      </rPr>
      <t>RAGIONERIA</t>
    </r>
  </si>
  <si>
    <r>
      <t xml:space="preserve">DIREZIONE  DEI SERVIZI DEL TESORO - IV DIPARTIMENTO - </t>
    </r>
    <r>
      <rPr>
        <b/>
        <sz val="10"/>
        <color theme="1"/>
        <rFont val="Calibri"/>
        <family val="2"/>
        <scheme val="minor"/>
      </rPr>
      <t>UFFICIO</t>
    </r>
    <r>
      <rPr>
        <sz val="10"/>
        <color theme="1"/>
        <rFont val="Calibri"/>
        <family val="2"/>
        <scheme val="minor"/>
      </rPr>
      <t xml:space="preserve"> IV</t>
    </r>
  </si>
  <si>
    <t>UMC DI NAPOLI -BENEVENTO</t>
  </si>
  <si>
    <t>DIREZIONE GENERALE ATTIVITA' TERRITORIALI  - DIVISIONE II AFFARI GENERALI E GIURIDICI Isp. Terr. Friuli Venezia Giulia</t>
  </si>
  <si>
    <t>DIREZIONE GENERALE ATTIVITA' TERRITORIALI  - DIVISIONE II AFFARI GENERALI E GIURIDICI Isp. Terr. Lombardia</t>
  </si>
  <si>
    <t xml:space="preserve">MIN POLITICHE AGR ALIM-FORESTALI - DIQPAI VICO3 </t>
  </si>
  <si>
    <t>DIP.TO PUBBLICA SICUREZZA - UFFICIO MOTORIZZAZIONE VEICOLI A NOLEGGIO</t>
  </si>
  <si>
    <t>SEGRETARIATO GEN.LE - DIP.TO POLITICHE DI GESTIONE E SVILUPPO RISORSE UMANE</t>
  </si>
  <si>
    <t>MIMS</t>
  </si>
  <si>
    <t>DIP.TO DELL'ORGANIZZAZIONE GIUDIZIARIA DEL PERSONALE E DEI SERVIZI</t>
  </si>
  <si>
    <t>DIP. POLITICHE COMPETITIVE DELLA QUALITA' AGROALIMENTARE IPPICHE E DELLA PESCA</t>
  </si>
  <si>
    <t>DIP.TO INFRASTRUTTURE, AFFARI GENERALI E PERSONALE - AFFARI GENERALI DIV. 3</t>
  </si>
  <si>
    <t>MISE</t>
  </si>
  <si>
    <t xml:space="preserve">MEF  </t>
  </si>
  <si>
    <t xml:space="preserve">DG TERRITORIALE DEL SUD UMC DI SALERNO E SEZ. AVELLINO E POTENZA </t>
  </si>
  <si>
    <t xml:space="preserve">DG TERRITORIALE DEL SUD </t>
  </si>
  <si>
    <t>MINISTERO DELLA CULTURA</t>
  </si>
  <si>
    <t>Direzione Generale Organizzazione – Servizio I</t>
  </si>
  <si>
    <t>MIN. INFR. MOBILITA' SOSTENIBILI</t>
  </si>
  <si>
    <t>701440       veicoli a noleggio</t>
  </si>
  <si>
    <t>Ministero della Transizione Ecologica</t>
  </si>
  <si>
    <t>701439 - veicoli a noleggio</t>
  </si>
  <si>
    <t xml:space="preserve">Dipartimento per le opere pubbliche, le politiche abitative e urbane, le infrastrutture idriche e le risorse umane e strumentali
Direzione generale del personale, del bilancio, degli affari generali e della gestione sostenibile del Ministero
Divisione 1 –- Relazioni sindacali, servizi comuni
</t>
  </si>
  <si>
    <t>MIMS PROVV.TO INTERREGIONALE OO.PP. CAMPANIA MOLISE</t>
  </si>
  <si>
    <t>MIMS DGNORD/EST</t>
  </si>
  <si>
    <t>MIMS DGTSUD</t>
  </si>
  <si>
    <t>MIMSDGTSUD</t>
  </si>
  <si>
    <t>M.I.M.S. DGTSUD</t>
  </si>
  <si>
    <t>MIMIT</t>
  </si>
  <si>
    <t>DIVISIONE XIII   - Isp. Terr. Calabria</t>
  </si>
  <si>
    <t>DIVISIONE XVII   - Isp. Terr. Campania</t>
  </si>
  <si>
    <t xml:space="preserve"> DIVISIONE XIV   - Isp. Terr. Emilia Romagna</t>
  </si>
  <si>
    <t>DIVISIONE XI  - Isp. Terr. Friuli Venezia Giulia</t>
  </si>
  <si>
    <t xml:space="preserve"> DIVISIONE XVIII   - Isp. Terr. Lazio e Abruzzo</t>
  </si>
  <si>
    <t>DIVISIONE XV - Isp. Terr. Liguria</t>
  </si>
  <si>
    <t xml:space="preserve"> DIVISIONE X   - Isp. Terr. Lombardia</t>
  </si>
  <si>
    <t xml:space="preserve"> DIVISIONE XVI  - Isp. Terr. Marche Umbria</t>
  </si>
  <si>
    <t xml:space="preserve"> DIVISIONE IX   - Isp. Terr. Piemonte Valle d'Aosta</t>
  </si>
  <si>
    <t xml:space="preserve"> DIVISIONE VIII   - Isp. Terr. Puglia Basilicata e Molise</t>
  </si>
  <si>
    <t>DIVISIONE VII   - Isp. Terr. Sardegna</t>
  </si>
  <si>
    <t xml:space="preserve"> DIVISIONE XIX - Isp. Terr. Sicilia</t>
  </si>
  <si>
    <t xml:space="preserve"> DIVISIONE XXI - Isp. Terr. Toscana</t>
  </si>
  <si>
    <t>DIVISIONE XXI   - Isp. Terr. Veneto</t>
  </si>
  <si>
    <t>MINISTERO DELLE IMPRESE E DEL MADE IN ITALY                           DIREZIONE GENERALE PER I SERVIZI DI COMUNICAZIONE ELETTRONICA, DI
RADIODIFFUSIONE E POSTALI</t>
  </si>
  <si>
    <t>DIVISIONE  XX   - Isp. Terr. Trentino Alto Adige</t>
  </si>
  <si>
    <t xml:space="preserve">DIVISIONE  I DGTCSI-ISCTI – Cncer  </t>
  </si>
  <si>
    <t>701536      veicoli a noleggio</t>
  </si>
  <si>
    <t>701535 - veicoli a noleggio</t>
  </si>
  <si>
    <t>f</t>
  </si>
  <si>
    <t>Dipartimento Trasporti Direzione Generale per le Dighe e le Infrastrutture idriche ed Elettriche – Div. 1</t>
  </si>
  <si>
    <t>701516</t>
  </si>
  <si>
    <t>QUANTITATIVI (COME DA DELEGHE  RICEVUTE DALLE PA)</t>
  </si>
  <si>
    <t>TOTALE 
(al netto Ministero della Difesa)</t>
  </si>
  <si>
    <t>TOTALE AMMINISTRAZIONI</t>
  </si>
  <si>
    <t>MINISTERO DELL'AGRICOLTURA, DELLA SOVRANITA' ALIMENTARE E DELLE FORESTE</t>
  </si>
  <si>
    <t>MINISTERO DELL'AMBIENTE E DELLA SICUREZZA ENERGETICA</t>
  </si>
  <si>
    <t xml:space="preserve">DIREZIONE GENERALE DEL COMMISSARIATO E DEI SERVIZI GENERALI - 3^DIVISIONE 
</t>
  </si>
  <si>
    <t>COMANDO GENERALE DEL CORPO DELLE CAPITANERIE DI PORTO - REPARTO V - Ufficio I</t>
  </si>
  <si>
    <t xml:space="preserve">Direzione Generale del personale,  degli affari generali e del bilancio - Divisione 5- Acquisizione e Gestione Beni e Servizi		</t>
  </si>
  <si>
    <t xml:space="preserve">DIPARTIMENTO PER LE OPERE PUBBLICHE E LE POLITICHE ABITATIVE - PROVVEDITORATO INTERREGIONALE PER LA CAMPANIA, IL MOLISE, LA PUGLIA E LA BASILICATA </t>
  </si>
  <si>
    <t>Gestione Governativa Navigazione Laghi Maggiore, di Garda e di Como - UNITA' COMPLESSA AFFARI LEGALI E CONTENZIOSO - UFFICIO LEGALE E CONTENZIOSO</t>
  </si>
  <si>
    <t xml:space="preserve">DIPARTIMENTO PER I TRASPORTI E LA NAVIGAZIONE - DIREZIONE GENERALE TERRITORIALE DEL NORD EST - UFFICIO 1 - SEDE DI VENEZIA		</t>
  </si>
  <si>
    <t>DIREZIONE GENERALE TERRITORIALE DEL SUD - UFFICIO DI DIRETTA COLLABORAZIONE (EX US2) - BARI</t>
  </si>
  <si>
    <t>DIPARTIMENTO PER I TRASPORTI E LA NAVIGAZIONE - DIREZIONE GENERALE TERRITORIALE DEL SUD - UFFICIO MOTORIZZAZIONE CIVILE DI NAPOLI</t>
  </si>
  <si>
    <t>DIREZIONE GENERALE DEL SUD - UFFICIO MOTORIZZAZIONE CIVILE DI LECCE (SEZIONI DI TARANTO E BRINDISI)</t>
  </si>
  <si>
    <t xml:space="preserve">DIPARTIMENTO PER I TRASPORTI E LA NAVIGAZIONE - DIREZIONE GENERALE TERRITORIALE DEL SUD - MOTORIZZAZIONE CIVILE DI REGGIO CALABRIA </t>
  </si>
  <si>
    <t>DIPARTIMENTO TRASPORTI TERRESTRI/DGT DEL SUD - UFFICIO MOTORIZZAZIONE CIVILE BARI</t>
  </si>
  <si>
    <t>DIPARTIMENTO PER I TRASPORTI E LA NAVIGAZIONE  DIREZIONE GENERALE TERRITORIALE DEL SUD - UFFICIO MOTORIZZAZIONE CIVILE DI  SALERNO e Uffici Polo di Avellino e Potenza</t>
  </si>
  <si>
    <t xml:space="preserve">Dipartimento per i Trasporti e la Navigazione - DIREZIONE GENERALE TERRITORIALE DEL NORD OVEST </t>
  </si>
  <si>
    <t xml:space="preserve">DIPARTIMENTO  PER I TRASPORTI E LA NAVIGAZIONE - DIREZIONE GENERALE TERRITORIALE DEL SUD 
CENTRO PROVA AUTOVEICOLI DI NAPOLI E SEZIONI COORDINATE DI BARI E CATANIA
</t>
  </si>
  <si>
    <t>DIREZIONE CENTRALE RISORSE UMANE, AMMINISTRAZIONE E BILANCIO - UFFICIO I  - ACQUISTI, LOGISTICA E AFFARI GENERALI</t>
  </si>
  <si>
    <t xml:space="preserve">DIPARTIMENTO DELL'AMMINISTRAZIONE GENERALE, DEL PERSONALE E DEI SERVIZI  </t>
  </si>
  <si>
    <t xml:space="preserve"> DIPARTIMENTO TESORO</t>
  </si>
  <si>
    <t xml:space="preserve"> DIPARTIMENTO RAGIONERIA</t>
  </si>
  <si>
    <t xml:space="preserve"> DIPARTIMENTO FINANZE</t>
  </si>
  <si>
    <t xml:space="preserve">DIREZIONE  APPROVVIGIONAMENTI </t>
  </si>
  <si>
    <t xml:space="preserve">DIPARTIMENTO DELL'ORGANIZZAZIONE GIUDIZIARIA, DEL PERSONALE E DEI SERVIZI.  DIREZIONE GENERALE RISORSE MATERIALI E DELLE TECNOLOGIE - Ufficio IV </t>
  </si>
  <si>
    <t>Dipartimento Affari di Giustizia - Amministrazione degli Archivi Notarili - Ufficio Centrale Archivi Notarili</t>
  </si>
  <si>
    <t>DIPARTIMENTO PER L'AMMINISTRAZIONE GENERALE, PER LE POLITICHE DEL PERSONALE DELL'AMMINISTRAZIONE CIVILE E PER LE RISORSE STRUMENTALI E FINANZIARIE. DIREZIONE CENTRALE PER LE RISORSE STRUMENTALI E FINANZIARIE- UFFICIO VI</t>
  </si>
  <si>
    <t xml:space="preserve">DIPARTIMENTO DEL PERSONALE - UFFICIO TRATTAMENTO ECONOMICO </t>
  </si>
  <si>
    <t>Dipartimento delle politiche competitive, della qualità agroalimentare, ippiche e della pesca - DG AA.GG., risorse umane e rapporti con le regioni e gli enti territoriali - AGRET I Ufficio automezzi</t>
  </si>
  <si>
    <t>DIPARTIMENTO DELL'ISPETTORATO CENTRALE DELLA TUTELA DELLA QUALITA' E REPRESSIONE FRODI DEI PRODOTTI AGROALIMENTARI. DIREZIONE GENERALE DEGLI UFFICI TERRITORIALI E LABORATORI</t>
  </si>
  <si>
    <t>DIREZIONE GENERALE COMUNICAZIONE, RISORSE UMANE E CONTENZIOSO - DIVISIONE II UFFICIO ACQUISTI E LOGISTICA</t>
  </si>
  <si>
    <t>AVVOCATURA GENERALE DELLO STATO  - Ufficio III Ragioneria</t>
  </si>
  <si>
    <t>DIREZIONE GENERALE PER I SERVIZI TERRITORIALI DIVISIONE I</t>
  </si>
  <si>
    <t xml:space="preserve">DIPARTIMENTO DELL’AMMINISTRAZIONE GENERALE, DELLE RISORSE UMANE E DEL BILANCIO - Ufficio 5 – Acquisizione e gestione beni mobili e servizi		
		</t>
  </si>
  <si>
    <t>Dipartimento per l'Amministrazione Generale - Direzione generale Organizzazione - Servizio I</t>
  </si>
  <si>
    <t>AUTOVETTURE</t>
  </si>
  <si>
    <t>fino a cv 8</t>
  </si>
  <si>
    <t>da 9 a 10</t>
  </si>
  <si>
    <t>da 11 a 12</t>
  </si>
  <si>
    <t>da 13 a 14</t>
  </si>
  <si>
    <t>da 15 a 16</t>
  </si>
  <si>
    <t>da 17 a 18</t>
  </si>
  <si>
    <t>da 19 a 20</t>
  </si>
  <si>
    <t>oltre 20</t>
  </si>
  <si>
    <t>TOTALE AUTOVETTURE</t>
  </si>
  <si>
    <t>AUTOBUS</t>
  </si>
  <si>
    <t>fino a 10 posti</t>
  </si>
  <si>
    <t>11 posti</t>
  </si>
  <si>
    <t>12 posti</t>
  </si>
  <si>
    <t>13 posti</t>
  </si>
  <si>
    <t>14 posti</t>
  </si>
  <si>
    <t>15 posti</t>
  </si>
  <si>
    <t>da 16 a 17</t>
  </si>
  <si>
    <t>da 18 a 19</t>
  </si>
  <si>
    <t>20 posti</t>
  </si>
  <si>
    <t>da 21 a 24 posti</t>
  </si>
  <si>
    <t>da 25 a 29 posti</t>
  </si>
  <si>
    <t>da 30 a 40 posti</t>
  </si>
  <si>
    <t>da 41 a 47 posti</t>
  </si>
  <si>
    <t>48 posti</t>
  </si>
  <si>
    <t>da 49 a 50 posti</t>
  </si>
  <si>
    <t>da 51 a 60 posti</t>
  </si>
  <si>
    <t>oltre 60 posti</t>
  </si>
  <si>
    <t>TOTALE AUTOBUS</t>
  </si>
  <si>
    <t>AUTOCARRI</t>
  </si>
  <si>
    <t>fino a 15 q.li</t>
  </si>
  <si>
    <t>da 16 a 25</t>
  </si>
  <si>
    <t>da 26 a 35</t>
  </si>
  <si>
    <t>da 36 a 70</t>
  </si>
  <si>
    <t>da 71 a 360</t>
  </si>
  <si>
    <t>oltre 360</t>
  </si>
  <si>
    <t>TOTALE AUTOCARRI</t>
  </si>
  <si>
    <t>AUTOCARRI AD USO SPECIALE</t>
  </si>
  <si>
    <t>fino ai 60 q.li</t>
  </si>
  <si>
    <t>oltre i 60 q.li</t>
  </si>
  <si>
    <t>TOTALE AUTOCARRI AD USO SPECIALE</t>
  </si>
  <si>
    <t>ALTRI AUTOCARRI AD USO SPECIALE</t>
  </si>
  <si>
    <t>TOTALE ALTRI AUTOCARRI AD USO SPECIALE</t>
  </si>
  <si>
    <t>AUTOCARRI ADIBITI A TRASPORTI SPECIALI</t>
  </si>
  <si>
    <t>Trasporto esplosivi e gas tossici fino ai 60 q.li</t>
  </si>
  <si>
    <t>Trasporto esplosivi e gas tossici oltre i 60 q.li</t>
  </si>
  <si>
    <t>Trasporto sostanze radioattive fino ai 60 q.li</t>
  </si>
  <si>
    <t>Trasporto sostanze radioattive oltre i 60 q.li</t>
  </si>
  <si>
    <t>Trasporto sostanze tossiche fino ai 60 q.li</t>
  </si>
  <si>
    <t>Trasporto sostanze tossiche oltre i 60 q.li</t>
  </si>
  <si>
    <t>TOTALE AUTOCARRI ADIBITI A TRASPORTI SPECIALI</t>
  </si>
  <si>
    <t>MOTOVEICOLI TRASP.COSE</t>
  </si>
  <si>
    <t>fino a 50 cc</t>
  </si>
  <si>
    <t>da 51 a 150</t>
  </si>
  <si>
    <t>da 151 a 250</t>
  </si>
  <si>
    <t>da 251 a 750</t>
  </si>
  <si>
    <t>oltre 750</t>
  </si>
  <si>
    <t>TOTALE MOTOVEICOLI TRASP.COSE</t>
  </si>
  <si>
    <t>CICLOMOTORI E MOTOCICLI</t>
  </si>
  <si>
    <t>da 151 a 400</t>
  </si>
  <si>
    <t>oltre 400</t>
  </si>
  <si>
    <t>Quadricicli elettrici C.B.C.</t>
  </si>
  <si>
    <t>Melex 743</t>
  </si>
  <si>
    <t>Motoslitte</t>
  </si>
  <si>
    <t>TOTALE CICLOMOTORI E MOTOCICLI</t>
  </si>
  <si>
    <t>NATANTI (FINO A 50 t di stazza lorda)- MOTO D'ACQUA e HOVERCRAFT</t>
  </si>
  <si>
    <t>fino a 5 cv</t>
  </si>
  <si>
    <t>da 6 a 19</t>
  </si>
  <si>
    <t>da 20 a 50</t>
  </si>
  <si>
    <t>da 51 a 90</t>
  </si>
  <si>
    <t>da 91 a 150</t>
  </si>
  <si>
    <t>da 151 a 200</t>
  </si>
  <si>
    <t>da 201 a 300</t>
  </si>
  <si>
    <t>da 301 a 500</t>
  </si>
  <si>
    <t>oltre 500</t>
  </si>
  <si>
    <t>Barche a vela non dotate di motore</t>
  </si>
  <si>
    <t>TOTALE NATANTI(FINO A 50 t)</t>
  </si>
  <si>
    <t>NATANTI (OLTRE 50 t)</t>
  </si>
  <si>
    <t>Da 50 a 170 t</t>
  </si>
  <si>
    <t>Da 171 a 600</t>
  </si>
  <si>
    <t>oltre 600</t>
  </si>
  <si>
    <t>TOTALE NATANTI(oltre 50 t)</t>
  </si>
  <si>
    <t>VEICOLI SPECIALI- MACCHINE OPERATRICI- CARRELLI</t>
  </si>
  <si>
    <t>Gommati fino a 25 q.li</t>
  </si>
  <si>
    <t>Gommati da 26 a 50</t>
  </si>
  <si>
    <t>Gommati da 51 a 150</t>
  </si>
  <si>
    <t>Gommati oltre 150</t>
  </si>
  <si>
    <t>Cingolati fino a 25 q.li</t>
  </si>
  <si>
    <t>Cingolati da 26 a 50</t>
  </si>
  <si>
    <t>Cingolati da 51 a 150</t>
  </si>
  <si>
    <t>Cingolati oltre 150</t>
  </si>
  <si>
    <t>TOTALE VEICOLI SPECIALI</t>
  </si>
  <si>
    <t>RULLI COMPRESSORI</t>
  </si>
  <si>
    <t>MACCHINE AGRICOLE</t>
  </si>
  <si>
    <t>RIMORCHI</t>
  </si>
  <si>
    <t>RIMORCHI PER AUTOCARRI</t>
  </si>
  <si>
    <t>TARGHE PROVA AUTOVEICOLI</t>
  </si>
  <si>
    <t>TARGHE PROVA MOTO</t>
  </si>
  <si>
    <t>TOTALI</t>
  </si>
  <si>
    <t xml:space="preserve">KASKO: km percorsi </t>
  </si>
  <si>
    <t>INFORTUNI: veicoli/conducenti nel caso presenza natanti - PUNTO A</t>
  </si>
  <si>
    <t>INFORTUNI: km percorsi - PUNTO B</t>
  </si>
  <si>
    <t xml:space="preserve">MINISTERO DELLA DIFESA
</t>
  </si>
  <si>
    <t xml:space="preserve">MINISTERO DELLE INFRASTRUTTRE E DEI TRASPORTI
</t>
  </si>
  <si>
    <t xml:space="preserve">ISPETTORATO NAZIONALE DEL LAVORO </t>
  </si>
  <si>
    <t xml:space="preserve">MINISTERO DELL'ECONOMIA E DELLE FINANZE
</t>
  </si>
  <si>
    <t xml:space="preserve">COMANDO GENERALE DELLA GUARDIA DI FINANZA </t>
  </si>
  <si>
    <t xml:space="preserve">MINISTERO DELLA GIUSTIZIA
</t>
  </si>
  <si>
    <t xml:space="preserve">MINISTERO DELL'INTERNO
</t>
  </si>
  <si>
    <t xml:space="preserve">PRESIDENZA DEL CONSIGLIO DEI MINISTRI
</t>
  </si>
  <si>
    <t xml:space="preserve">SEGRETARIATO GENERALE DELLA PRESIDENZA DELLA REPUBBLICA
</t>
  </si>
  <si>
    <t xml:space="preserve">AVVOCATURA  DELLO STATO
</t>
  </si>
  <si>
    <t xml:space="preserve">MINISTERO DELLE IMPRESE E DEL MADE IN ITALY
</t>
  </si>
  <si>
    <t xml:space="preserve">MINISTERO DELLA SALUTE
</t>
  </si>
  <si>
    <t xml:space="preserve">ISPRA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</si>
</sst>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8" formatCode="&quot;€&quot;\ #,##0.00;[Red]\-&quot;€&quot;\ #,##0.00"/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2]\ * #,##0.00_-;\-[$€-2]\ * #,##0.00_-;_-[$€-2]\ * &quot;-&quot;??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&quot;€&quot;\ #,##0.00"/>
    <numFmt numFmtId="169" formatCode="[$-410]General"/>
    <numFmt numFmtId="170" formatCode="_-* #,##0.00\ _€_-;\-* #,##0.00\ _€_-;_-* &quot;-&quot;??\ _€_-;_-@_-"/>
    <numFmt numFmtId="171" formatCode="_-[$€-410]\ * #,##0.00_-;\-[$€-410]\ * #,##0.00_-;_-[$€-410]\ * &quot;-&quot;??_-;_-@_-"/>
    <numFmt numFmtId="172" formatCode="#,##0.00_ ;[Red]\-#,##0.00\ "/>
    <numFmt numFmtId="173" formatCode="#,##0_ ;[Red]\-#,##0\ "/>
    <numFmt numFmtId="174" formatCode="#,##0.00\ &quot;€&quot;"/>
    <numFmt numFmtId="175" formatCode="_-* #,##0.00\ [$€-410]_-;\-* #,##0.00\ [$€-410]_-;_-* &quot;-&quot;??\ [$€-410]_-;_-@_-"/>
    <numFmt numFmtId="176" formatCode="[$€-2]\ #,##0.00;[Red]\-[$€-2]\ #,##0.00"/>
    <numFmt numFmtId="177" formatCode="_-&quot;€&quot;\ * #,##0.0000_-;\-&quot;€&quot;\ * #,##0.0000_-;_-&quot;€&quot;\ * &quot;-&quot;??_-;_-@_-"/>
    <numFmt numFmtId="178" formatCode="_-&quot;€&quot;\ * #,##0.000000_-;\-&quot;€&quot;\ * #,##0.000000_-;_-&quot;€&quot;\ 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rebuchet MS"/>
      <family val="2"/>
    </font>
    <font>
      <b/>
      <sz val="9"/>
      <color indexed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5" fontId="1" fillId="0" borderId="0"/>
    <xf numFmtId="165" fontId="1" fillId="0" borderId="0"/>
    <xf numFmtId="165" fontId="1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1" fillId="0" borderId="0"/>
    <xf numFmtId="165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165" fontId="3" fillId="0" borderId="0"/>
    <xf numFmtId="165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9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/>
    <xf numFmtId="0" fontId="5" fillId="0" borderId="0"/>
    <xf numFmtId="43" fontId="3" fillId="0" borderId="0" applyFont="0" applyFill="0" applyBorder="0" applyAlignment="0" applyProtection="0"/>
    <xf numFmtId="165" fontId="1" fillId="0" borderId="0"/>
    <xf numFmtId="0" fontId="3" fillId="0" borderId="0"/>
    <xf numFmtId="0" fontId="5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0">
    <xf numFmtId="0" fontId="0" fillId="0" borderId="0" xfId="0"/>
    <xf numFmtId="0" fontId="4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3" borderId="1" xfId="0" applyFont="1" applyFill="1" applyBorder="1" applyAlignment="1">
      <alignment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14" fillId="0" borderId="0" xfId="21" applyNumberFormat="1" applyFont="1" applyAlignment="1">
      <alignment horizontal="left" vertical="center" wrapText="1"/>
    </xf>
    <xf numFmtId="168" fontId="13" fillId="0" borderId="0" xfId="21" applyNumberFormat="1" applyFont="1" applyAlignment="1">
      <alignment horizontal="center" vertical="center" wrapText="1"/>
    </xf>
    <xf numFmtId="1" fontId="13" fillId="0" borderId="0" xfId="102" applyNumberFormat="1" applyFont="1" applyAlignment="1">
      <alignment horizontal="center" vertical="center" wrapText="1"/>
    </xf>
    <xf numFmtId="168" fontId="13" fillId="0" borderId="0" xfId="13" applyNumberFormat="1" applyFont="1" applyAlignment="1">
      <alignment horizontal="center" vertical="center" wrapText="1"/>
    </xf>
    <xf numFmtId="0" fontId="13" fillId="0" borderId="0" xfId="21" applyFont="1" applyAlignment="1">
      <alignment vertical="center" wrapText="1"/>
    </xf>
    <xf numFmtId="1" fontId="13" fillId="0" borderId="0" xfId="102" applyNumberFormat="1" applyFont="1" applyBorder="1" applyAlignment="1">
      <alignment horizontal="center" vertical="center" wrapText="1"/>
    </xf>
    <xf numFmtId="1" fontId="13" fillId="0" borderId="0" xfId="21" applyNumberFormat="1" applyFont="1" applyAlignment="1">
      <alignment horizontal="center" vertical="center" wrapText="1"/>
    </xf>
    <xf numFmtId="168" fontId="13" fillId="0" borderId="0" xfId="13" applyNumberFormat="1" applyFont="1" applyBorder="1" applyAlignment="1">
      <alignment horizontal="center" vertical="center" wrapText="1"/>
    </xf>
    <xf numFmtId="0" fontId="14" fillId="0" borderId="0" xfId="21" applyFont="1" applyAlignment="1">
      <alignment horizontal="center" vertical="center" wrapText="1"/>
    </xf>
    <xf numFmtId="1" fontId="14" fillId="0" borderId="0" xfId="21" applyNumberFormat="1" applyFont="1" applyAlignment="1">
      <alignment horizontal="center" vertical="center" wrapText="1"/>
    </xf>
    <xf numFmtId="0" fontId="13" fillId="0" borderId="0" xfId="21" applyFont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102" applyNumberFormat="1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" fontId="15" fillId="2" borderId="5" xfId="102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1" fontId="16" fillId="3" borderId="1" xfId="102" applyNumberFormat="1" applyFont="1" applyFill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168" fontId="16" fillId="3" borderId="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 wrapText="1"/>
    </xf>
    <xf numFmtId="168" fontId="19" fillId="3" borderId="1" xfId="0" applyNumberFormat="1" applyFont="1" applyFill="1" applyBorder="1" applyAlignment="1">
      <alignment horizontal="center" vertical="center" wrapText="1"/>
    </xf>
    <xf numFmtId="1" fontId="19" fillId="3" borderId="1" xfId="102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168" fontId="19" fillId="3" borderId="2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3" fillId="0" borderId="0" xfId="21" applyFont="1" applyAlignment="1">
      <alignment horizontal="left" vertical="center" wrapText="1"/>
    </xf>
    <xf numFmtId="1" fontId="14" fillId="0" borderId="0" xfId="21" applyNumberFormat="1" applyFont="1" applyAlignment="1">
      <alignment vertical="center" wrapText="1"/>
    </xf>
    <xf numFmtId="4" fontId="13" fillId="0" borderId="0" xfId="21" applyNumberFormat="1" applyFont="1" applyAlignment="1">
      <alignment vertical="center" wrapText="1"/>
    </xf>
    <xf numFmtId="0" fontId="14" fillId="0" borderId="0" xfId="21" applyFont="1" applyAlignment="1">
      <alignment horizontal="left" vertical="center" wrapText="1"/>
    </xf>
    <xf numFmtId="1" fontId="14" fillId="3" borderId="5" xfId="0" applyNumberFormat="1" applyFont="1" applyFill="1" applyBorder="1" applyAlignment="1">
      <alignment horizontal="center" vertical="center" wrapText="1"/>
    </xf>
    <xf numFmtId="0" fontId="14" fillId="0" borderId="0" xfId="21" applyFont="1" applyAlignment="1">
      <alignment vertical="center" wrapText="1"/>
    </xf>
    <xf numFmtId="1" fontId="15" fillId="2" borderId="1" xfId="0" applyNumberFormat="1" applyFont="1" applyFill="1" applyBorder="1" applyAlignment="1">
      <alignment horizontal="right" vertical="center" wrapText="1"/>
    </xf>
    <xf numFmtId="3" fontId="16" fillId="3" borderId="1" xfId="102" applyNumberFormat="1" applyFont="1" applyFill="1" applyBorder="1" applyAlignment="1">
      <alignment horizontal="center" vertical="center" wrapText="1"/>
    </xf>
    <xf numFmtId="1" fontId="13" fillId="0" borderId="0" xfId="102" applyNumberFormat="1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8" fontId="13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68" fontId="2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" fontId="13" fillId="3" borderId="1" xfId="0" applyNumberFormat="1" applyFont="1" applyFill="1" applyBorder="1" applyAlignment="1">
      <alignment horizontal="left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73" fontId="14" fillId="3" borderId="1" xfId="0" applyNumberFormat="1" applyFont="1" applyFill="1" applyBorder="1" applyAlignment="1">
      <alignment horizontal="center" vertical="center" wrapText="1"/>
    </xf>
    <xf numFmtId="3" fontId="13" fillId="0" borderId="0" xfId="21" applyNumberFormat="1" applyFont="1" applyAlignment="1">
      <alignment vertical="center" wrapText="1"/>
    </xf>
    <xf numFmtId="4" fontId="13" fillId="0" borderId="0" xfId="0" applyNumberFormat="1" applyFont="1" applyAlignment="1">
      <alignment horizontal="right" vertical="center" wrapText="1"/>
    </xf>
    <xf numFmtId="0" fontId="12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8" fontId="12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168" fontId="12" fillId="0" borderId="0" xfId="0" applyNumberFormat="1" applyFont="1"/>
    <xf numFmtId="0" fontId="23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171" fontId="12" fillId="3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168" fontId="12" fillId="3" borderId="2" xfId="0" applyNumberFormat="1" applyFont="1" applyFill="1" applyBorder="1" applyAlignment="1">
      <alignment horizontal="center" vertical="center"/>
    </xf>
    <xf numFmtId="168" fontId="24" fillId="0" borderId="0" xfId="0" applyNumberFormat="1" applyFont="1"/>
    <xf numFmtId="168" fontId="24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175" fontId="12" fillId="0" borderId="0" xfId="0" applyNumberFormat="1" applyFont="1"/>
    <xf numFmtId="174" fontId="12" fillId="0" borderId="0" xfId="0" applyNumberFormat="1" applyFont="1"/>
    <xf numFmtId="0" fontId="26" fillId="2" borderId="9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27" fillId="0" borderId="0" xfId="21" applyNumberFormat="1" applyFont="1" applyAlignment="1">
      <alignment horizontal="left" vertical="center" wrapText="1"/>
    </xf>
    <xf numFmtId="168" fontId="28" fillId="0" borderId="0" xfId="21" applyNumberFormat="1" applyFont="1" applyAlignment="1">
      <alignment horizontal="center" vertical="center" wrapText="1"/>
    </xf>
    <xf numFmtId="1" fontId="28" fillId="0" borderId="0" xfId="102" applyNumberFormat="1" applyFont="1" applyAlignment="1">
      <alignment horizontal="center" vertical="center" wrapText="1"/>
    </xf>
    <xf numFmtId="1" fontId="28" fillId="0" borderId="0" xfId="21" applyNumberFormat="1" applyFont="1" applyAlignment="1">
      <alignment horizontal="center" vertical="center" wrapText="1"/>
    </xf>
    <xf numFmtId="168" fontId="28" fillId="0" borderId="0" xfId="13" applyNumberFormat="1" applyFont="1" applyAlignment="1">
      <alignment horizontal="center" vertical="center" wrapText="1"/>
    </xf>
    <xf numFmtId="0" fontId="28" fillId="0" borderId="0" xfId="21" applyFont="1" applyAlignment="1">
      <alignment vertical="center" wrapText="1"/>
    </xf>
    <xf numFmtId="1" fontId="28" fillId="0" borderId="0" xfId="102" applyNumberFormat="1" applyFont="1" applyBorder="1" applyAlignment="1">
      <alignment horizontal="center" vertical="center" wrapText="1"/>
    </xf>
    <xf numFmtId="168" fontId="28" fillId="0" borderId="0" xfId="13" applyNumberFormat="1" applyFont="1" applyBorder="1" applyAlignment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1" fontId="27" fillId="0" borderId="0" xfId="21" applyNumberFormat="1" applyFont="1" applyAlignment="1">
      <alignment horizontal="center" vertical="center" wrapText="1"/>
    </xf>
    <xf numFmtId="0" fontId="26" fillId="2" borderId="9" xfId="0" applyFont="1" applyFill="1" applyBorder="1" applyAlignment="1">
      <alignment vertical="center" wrapText="1"/>
    </xf>
    <xf numFmtId="0" fontId="28" fillId="0" borderId="0" xfId="21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1" fontId="29" fillId="2" borderId="1" xfId="102" applyNumberFormat="1" applyFont="1" applyFill="1" applyBorder="1" applyAlignment="1">
      <alignment horizontal="center" vertical="center" wrapText="1"/>
    </xf>
    <xf numFmtId="1" fontId="29" fillId="2" borderId="5" xfId="0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1" fontId="29" fillId="2" borderId="5" xfId="10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center" vertical="center" wrapText="1"/>
    </xf>
    <xf numFmtId="1" fontId="8" fillId="3" borderId="1" xfId="102" applyNumberFormat="1" applyFont="1" applyFill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 wrapText="1"/>
    </xf>
    <xf numFmtId="168" fontId="30" fillId="3" borderId="1" xfId="0" applyNumberFormat="1" applyFont="1" applyFill="1" applyBorder="1" applyAlignment="1">
      <alignment horizontal="center" vertical="center" wrapText="1"/>
    </xf>
    <xf numFmtId="1" fontId="30" fillId="3" borderId="1" xfId="102" applyNumberFormat="1" applyFont="1" applyFill="1" applyBorder="1" applyAlignment="1">
      <alignment horizontal="center" vertical="center" wrapText="1"/>
    </xf>
    <xf numFmtId="1" fontId="30" fillId="3" borderId="1" xfId="0" applyNumberFormat="1" applyFont="1" applyFill="1" applyBorder="1" applyAlignment="1">
      <alignment horizontal="center" vertical="center" wrapText="1"/>
    </xf>
    <xf numFmtId="1" fontId="31" fillId="3" borderId="1" xfId="0" applyNumberFormat="1" applyFont="1" applyFill="1" applyBorder="1" applyAlignment="1">
      <alignment horizontal="center" vertical="center" wrapText="1"/>
    </xf>
    <xf numFmtId="3" fontId="30" fillId="3" borderId="4" xfId="0" applyNumberFormat="1" applyFont="1" applyFill="1" applyBorder="1" applyAlignment="1">
      <alignment horizontal="center" vertical="center" wrapText="1"/>
    </xf>
    <xf numFmtId="168" fontId="30" fillId="3" borderId="2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28" fillId="3" borderId="1" xfId="0" quotePrefix="1" applyFont="1" applyFill="1" applyBorder="1" applyAlignment="1">
      <alignment horizontal="center" vertical="center"/>
    </xf>
    <xf numFmtId="0" fontId="28" fillId="0" borderId="0" xfId="21" applyFont="1" applyAlignment="1">
      <alignment horizontal="left" vertical="center" wrapText="1"/>
    </xf>
    <xf numFmtId="1" fontId="27" fillId="0" borderId="0" xfId="21" applyNumberFormat="1" applyFont="1" applyAlignment="1">
      <alignment vertical="center" wrapText="1"/>
    </xf>
    <xf numFmtId="4" fontId="28" fillId="0" borderId="0" xfId="21" applyNumberFormat="1" applyFont="1" applyAlignment="1">
      <alignment vertical="center" wrapText="1"/>
    </xf>
    <xf numFmtId="0" fontId="27" fillId="0" borderId="0" xfId="21" applyFont="1" applyAlignment="1">
      <alignment horizontal="left" vertical="center" wrapText="1"/>
    </xf>
    <xf numFmtId="1" fontId="27" fillId="3" borderId="5" xfId="0" applyNumberFormat="1" applyFont="1" applyFill="1" applyBorder="1" applyAlignment="1">
      <alignment horizontal="center" vertical="center" wrapText="1"/>
    </xf>
    <xf numFmtId="0" fontId="27" fillId="0" borderId="0" xfId="21" applyFont="1" applyAlignment="1">
      <alignment vertical="center" wrapText="1"/>
    </xf>
    <xf numFmtId="0" fontId="27" fillId="0" borderId="10" xfId="21" applyFont="1" applyBorder="1" applyAlignment="1">
      <alignment horizontal="left" vertical="center" wrapText="1"/>
    </xf>
    <xf numFmtId="1" fontId="29" fillId="2" borderId="1" xfId="0" applyNumberFormat="1" applyFont="1" applyFill="1" applyBorder="1" applyAlignment="1">
      <alignment horizontal="right" vertical="center" wrapText="1"/>
    </xf>
    <xf numFmtId="3" fontId="8" fillId="3" borderId="1" xfId="102" applyNumberFormat="1" applyFont="1" applyFill="1" applyBorder="1" applyAlignment="1">
      <alignment horizontal="center" vertical="center" wrapText="1"/>
    </xf>
    <xf numFmtId="1" fontId="28" fillId="0" borderId="0" xfId="102" applyNumberFormat="1" applyFont="1" applyFill="1" applyAlignment="1">
      <alignment horizontal="center" vertical="center" wrapText="1"/>
    </xf>
    <xf numFmtId="0" fontId="32" fillId="0" borderId="9" xfId="21" applyFont="1" applyBorder="1" applyAlignment="1">
      <alignment horizontal="right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8" fillId="3" borderId="1" xfId="0" applyFont="1" applyFill="1" applyBorder="1" applyAlignment="1">
      <alignment vertical="center"/>
    </xf>
    <xf numFmtId="1" fontId="28" fillId="3" borderId="1" xfId="0" applyNumberFormat="1" applyFont="1" applyFill="1" applyBorder="1" applyAlignment="1">
      <alignment horizontal="center" vertical="center"/>
    </xf>
    <xf numFmtId="49" fontId="28" fillId="3" borderId="1" xfId="0" quotePrefix="1" applyNumberFormat="1" applyFont="1" applyFill="1" applyBorder="1" applyAlignment="1">
      <alignment horizontal="center" vertical="center"/>
    </xf>
    <xf numFmtId="168" fontId="28" fillId="0" borderId="0" xfId="21" applyNumberFormat="1" applyFont="1" applyAlignment="1">
      <alignment vertical="center" wrapText="1"/>
    </xf>
    <xf numFmtId="1" fontId="28" fillId="0" borderId="0" xfId="21" applyNumberFormat="1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1" fontId="33" fillId="3" borderId="1" xfId="0" applyNumberFormat="1" applyFont="1" applyFill="1" applyBorder="1" applyAlignment="1">
      <alignment horizontal="center" vertical="center" wrapText="1"/>
    </xf>
    <xf numFmtId="173" fontId="33" fillId="3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27" fillId="0" borderId="1" xfId="21" applyFont="1" applyBorder="1" applyAlignment="1">
      <alignment horizontal="left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right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32" fillId="0" borderId="1" xfId="21" applyFont="1" applyBorder="1" applyAlignment="1">
      <alignment horizontal="right" vertical="center" wrapText="1"/>
    </xf>
    <xf numFmtId="0" fontId="28" fillId="3" borderId="0" xfId="0" applyFont="1" applyFill="1" applyAlignment="1">
      <alignment horizontal="center" vertical="center" wrapText="1"/>
    </xf>
    <xf numFmtId="168" fontId="28" fillId="3" borderId="1" xfId="0" applyNumberFormat="1" applyFont="1" applyFill="1" applyBorder="1" applyAlignment="1">
      <alignment horizontal="right" vertical="center" wrapText="1"/>
    </xf>
    <xf numFmtId="49" fontId="28" fillId="3" borderId="1" xfId="0" applyNumberFormat="1" applyFont="1" applyFill="1" applyBorder="1" applyAlignment="1">
      <alignment vertical="center" wrapText="1"/>
    </xf>
    <xf numFmtId="0" fontId="33" fillId="3" borderId="1" xfId="0" applyFont="1" applyFill="1" applyBorder="1" applyAlignment="1">
      <alignment horizontal="center" vertical="center" wrapText="1"/>
    </xf>
    <xf numFmtId="172" fontId="33" fillId="3" borderId="1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3" fontId="28" fillId="0" borderId="0" xfId="21" applyNumberFormat="1" applyFont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4" fontId="28" fillId="0" borderId="0" xfId="21" applyNumberFormat="1" applyFont="1" applyAlignment="1">
      <alignment horizontal="center" vertical="center" wrapText="1"/>
    </xf>
    <xf numFmtId="174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4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8" fillId="0" borderId="0" xfId="21" applyFont="1" applyAlignment="1">
      <alignment horizontal="center" vertical="center"/>
    </xf>
    <xf numFmtId="0" fontId="28" fillId="0" borderId="0" xfId="21" applyFont="1" applyAlignment="1">
      <alignment vertical="center"/>
    </xf>
    <xf numFmtId="49" fontId="28" fillId="3" borderId="1" xfId="0" applyNumberFormat="1" applyFont="1" applyFill="1" applyBorder="1" applyAlignment="1">
      <alignment horizontal="center" vertical="center"/>
    </xf>
    <xf numFmtId="168" fontId="28" fillId="3" borderId="1" xfId="0" applyNumberFormat="1" applyFont="1" applyFill="1" applyBorder="1" applyAlignment="1">
      <alignment horizontal="center" vertical="center"/>
    </xf>
    <xf numFmtId="0" fontId="28" fillId="0" borderId="0" xfId="0" applyFont="1"/>
    <xf numFmtId="49" fontId="32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168" fontId="31" fillId="3" borderId="1" xfId="0" applyNumberFormat="1" applyFont="1" applyFill="1" applyBorder="1" applyAlignment="1">
      <alignment horizontal="center" vertical="center"/>
    </xf>
    <xf numFmtId="49" fontId="38" fillId="0" borderId="9" xfId="0" applyNumberFormat="1" applyFont="1" applyBorder="1" applyAlignment="1">
      <alignment horizontal="center" vertical="center"/>
    </xf>
    <xf numFmtId="168" fontId="28" fillId="0" borderId="0" xfId="21" applyNumberFormat="1" applyFont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1" fontId="27" fillId="3" borderId="1" xfId="0" applyNumberFormat="1" applyFont="1" applyFill="1" applyBorder="1" applyAlignment="1">
      <alignment horizontal="center" vertical="center"/>
    </xf>
    <xf numFmtId="173" fontId="27" fillId="3" borderId="1" xfId="0" applyNumberFormat="1" applyFont="1" applyFill="1" applyBorder="1" applyAlignment="1">
      <alignment horizontal="center" vertical="center"/>
    </xf>
    <xf numFmtId="4" fontId="28" fillId="0" borderId="0" xfId="21" applyNumberFormat="1" applyFont="1" applyAlignment="1">
      <alignment vertical="center"/>
    </xf>
    <xf numFmtId="3" fontId="28" fillId="0" borderId="0" xfId="21" applyNumberFormat="1" applyFont="1" applyAlignment="1">
      <alignment vertical="center"/>
    </xf>
    <xf numFmtId="0" fontId="27" fillId="0" borderId="1" xfId="0" applyFont="1" applyBorder="1" applyAlignment="1">
      <alignment horizontal="right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 wrapText="1"/>
    </xf>
    <xf numFmtId="0" fontId="39" fillId="0" borderId="0" xfId="21" applyFont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68" fontId="31" fillId="3" borderId="1" xfId="0" applyNumberFormat="1" applyFont="1" applyFill="1" applyBorder="1" applyAlignment="1">
      <alignment horizontal="center" vertical="center" wrapText="1"/>
    </xf>
    <xf numFmtId="168" fontId="28" fillId="3" borderId="1" xfId="0" applyNumberFormat="1" applyFont="1" applyFill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left" vertical="center" wrapText="1"/>
    </xf>
    <xf numFmtId="168" fontId="28" fillId="0" borderId="0" xfId="0" applyNumberFormat="1" applyFont="1" applyAlignment="1">
      <alignment wrapText="1"/>
    </xf>
    <xf numFmtId="1" fontId="27" fillId="3" borderId="1" xfId="0" applyNumberFormat="1" applyFont="1" applyFill="1" applyBorder="1" applyAlignment="1">
      <alignment horizontal="center" vertical="center" wrapText="1"/>
    </xf>
    <xf numFmtId="173" fontId="27" fillId="3" borderId="1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horizontal="right" vertical="center" wrapText="1"/>
    </xf>
    <xf numFmtId="0" fontId="29" fillId="2" borderId="2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wrapText="1"/>
    </xf>
    <xf numFmtId="174" fontId="13" fillId="0" borderId="0" xfId="0" applyNumberFormat="1" applyFont="1" applyAlignment="1">
      <alignment wrapText="1"/>
    </xf>
    <xf numFmtId="168" fontId="13" fillId="0" borderId="0" xfId="0" applyNumberFormat="1" applyFont="1" applyAlignment="1">
      <alignment wrapText="1"/>
    </xf>
    <xf numFmtId="3" fontId="0" fillId="0" borderId="8" xfId="0" applyNumberFormat="1" applyBorder="1"/>
    <xf numFmtId="0" fontId="18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4" fillId="0" borderId="10" xfId="21" applyFont="1" applyBorder="1" applyAlignment="1">
      <alignment horizontal="left" vertical="center" wrapText="1"/>
    </xf>
    <xf numFmtId="0" fontId="21" fillId="0" borderId="9" xfId="21" applyFont="1" applyBorder="1" applyAlignment="1">
      <alignment horizontal="right" vertical="center"/>
    </xf>
    <xf numFmtId="0" fontId="29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164" fontId="12" fillId="3" borderId="0" xfId="103" applyFont="1" applyFill="1"/>
    <xf numFmtId="174" fontId="12" fillId="3" borderId="0" xfId="0" applyNumberFormat="1" applyFont="1" applyFill="1"/>
    <xf numFmtId="164" fontId="12" fillId="0" borderId="0" xfId="103" applyFont="1" applyFill="1"/>
    <xf numFmtId="168" fontId="12" fillId="0" borderId="2" xfId="0" applyNumberFormat="1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168" fontId="12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43" fontId="12" fillId="3" borderId="8" xfId="102" applyFont="1" applyFill="1" applyBorder="1"/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168" fontId="24" fillId="3" borderId="8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168" fontId="12" fillId="0" borderId="1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23" fillId="2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68" fontId="12" fillId="3" borderId="0" xfId="0" applyNumberFormat="1" applyFont="1" applyFill="1" applyAlignment="1">
      <alignment horizontal="center"/>
    </xf>
    <xf numFmtId="168" fontId="12" fillId="3" borderId="0" xfId="0" applyNumberFormat="1" applyFont="1" applyFill="1"/>
    <xf numFmtId="0" fontId="23" fillId="2" borderId="14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left"/>
    </xf>
    <xf numFmtId="0" fontId="11" fillId="0" borderId="0" xfId="38" applyFont="1" applyAlignment="1">
      <alignment horizontal="right"/>
    </xf>
    <xf numFmtId="0" fontId="11" fillId="0" borderId="0" xfId="38" applyFont="1"/>
    <xf numFmtId="0" fontId="11" fillId="0" borderId="0" xfId="38" applyFont="1" applyAlignment="1">
      <alignment horizontal="center" vertical="center"/>
    </xf>
    <xf numFmtId="164" fontId="11" fillId="0" borderId="0" xfId="103" applyFont="1" applyFill="1" applyBorder="1" applyAlignment="1">
      <alignment horizontal="center" vertical="center"/>
    </xf>
    <xf numFmtId="164" fontId="11" fillId="0" borderId="0" xfId="103" applyFont="1" applyFill="1" applyBorder="1"/>
    <xf numFmtId="3" fontId="11" fillId="0" borderId="0" xfId="38" applyNumberFormat="1" applyFont="1" applyAlignment="1">
      <alignment horizontal="right"/>
    </xf>
    <xf numFmtId="0" fontId="11" fillId="0" borderId="0" xfId="38" applyFont="1" applyAlignment="1">
      <alignment horizontal="left"/>
    </xf>
    <xf numFmtId="3" fontId="11" fillId="0" borderId="0" xfId="38" applyNumberFormat="1" applyFont="1" applyAlignment="1">
      <alignment horizontal="center" vertical="center"/>
    </xf>
    <xf numFmtId="3" fontId="40" fillId="0" borderId="0" xfId="38" applyNumberFormat="1" applyFont="1" applyAlignment="1">
      <alignment horizontal="center" vertical="center"/>
    </xf>
    <xf numFmtId="3" fontId="11" fillId="0" borderId="0" xfId="38" applyNumberFormat="1" applyFont="1" applyAlignment="1">
      <alignment horizontal="center" vertical="center" wrapText="1"/>
    </xf>
    <xf numFmtId="0" fontId="40" fillId="0" borderId="16" xfId="38" applyFont="1" applyBorder="1" applyAlignment="1">
      <alignment horizontal="center" vertical="center" wrapText="1"/>
    </xf>
    <xf numFmtId="0" fontId="40" fillId="0" borderId="15" xfId="38" applyFont="1" applyBorder="1" applyAlignment="1">
      <alignment horizontal="center" vertical="center" wrapText="1"/>
    </xf>
    <xf numFmtId="164" fontId="11" fillId="0" borderId="0" xfId="103" applyFont="1" applyFill="1" applyBorder="1" applyAlignment="1">
      <alignment vertical="center"/>
    </xf>
    <xf numFmtId="0" fontId="11" fillId="0" borderId="0" xfId="38" applyFont="1" applyAlignment="1">
      <alignment vertical="center"/>
    </xf>
    <xf numFmtId="0" fontId="11" fillId="0" borderId="15" xfId="38" applyFont="1" applyBorder="1" applyAlignment="1">
      <alignment horizontal="center" vertical="center" wrapText="1"/>
    </xf>
    <xf numFmtId="0" fontId="11" fillId="0" borderId="19" xfId="38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3" fontId="40" fillId="5" borderId="15" xfId="38" applyNumberFormat="1" applyFont="1" applyFill="1" applyBorder="1" applyAlignment="1">
      <alignment horizontal="right"/>
    </xf>
    <xf numFmtId="3" fontId="11" fillId="5" borderId="15" xfId="38" applyNumberFormat="1" applyFont="1" applyFill="1" applyBorder="1" applyAlignment="1">
      <alignment horizontal="center" vertical="center"/>
    </xf>
    <xf numFmtId="3" fontId="11" fillId="5" borderId="21" xfId="38" applyNumberFormat="1" applyFont="1" applyFill="1" applyBorder="1" applyAlignment="1">
      <alignment horizontal="center" vertical="center"/>
    </xf>
    <xf numFmtId="3" fontId="11" fillId="5" borderId="20" xfId="38" applyNumberFormat="1" applyFont="1" applyFill="1" applyBorder="1" applyAlignment="1">
      <alignment horizontal="center" vertical="center"/>
    </xf>
    <xf numFmtId="164" fontId="11" fillId="0" borderId="0" xfId="103" applyFont="1" applyFill="1"/>
    <xf numFmtId="3" fontId="11" fillId="0" borderId="0" xfId="38" applyNumberFormat="1" applyFont="1"/>
    <xf numFmtId="3" fontId="11" fillId="0" borderId="15" xfId="38" applyNumberFormat="1" applyFont="1" applyBorder="1" applyAlignment="1">
      <alignment horizontal="right"/>
    </xf>
    <xf numFmtId="3" fontId="11" fillId="0" borderId="15" xfId="38" applyNumberFormat="1" applyFont="1" applyBorder="1" applyAlignment="1">
      <alignment horizontal="center" vertical="center"/>
    </xf>
    <xf numFmtId="3" fontId="11" fillId="0" borderId="15" xfId="21" applyNumberFormat="1" applyFont="1" applyBorder="1" applyAlignment="1" applyProtection="1">
      <alignment horizontal="center" vertical="center"/>
      <protection locked="0"/>
    </xf>
    <xf numFmtId="3" fontId="11" fillId="0" borderId="16" xfId="21" applyNumberFormat="1" applyFont="1" applyBorder="1" applyAlignment="1" applyProtection="1">
      <alignment horizontal="center" vertical="center"/>
      <protection locked="0"/>
    </xf>
    <xf numFmtId="3" fontId="11" fillId="0" borderId="15" xfId="21" applyNumberFormat="1" applyFon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3" fontId="11" fillId="0" borderId="19" xfId="21" applyNumberFormat="1" applyFont="1" applyBorder="1" applyAlignment="1" applyProtection="1">
      <alignment horizontal="center" vertical="center"/>
      <protection locked="0"/>
    </xf>
    <xf numFmtId="3" fontId="11" fillId="0" borderId="19" xfId="21" applyNumberFormat="1" applyFont="1" applyBorder="1" applyAlignment="1">
      <alignment horizontal="center"/>
    </xf>
    <xf numFmtId="3" fontId="40" fillId="0" borderId="15" xfId="38" applyNumberFormat="1" applyFont="1" applyBorder="1" applyAlignment="1">
      <alignment horizontal="right" wrapText="1"/>
    </xf>
    <xf numFmtId="3" fontId="40" fillId="0" borderId="15" xfId="38" applyNumberFormat="1" applyFont="1" applyBorder="1" applyAlignment="1">
      <alignment horizontal="center" vertical="center"/>
    </xf>
    <xf numFmtId="3" fontId="40" fillId="0" borderId="15" xfId="21" applyNumberFormat="1" applyFont="1" applyBorder="1" applyAlignment="1">
      <alignment horizontal="center" vertical="center"/>
    </xf>
    <xf numFmtId="3" fontId="40" fillId="0" borderId="16" xfId="38" applyNumberFormat="1" applyFont="1" applyBorder="1" applyAlignment="1">
      <alignment horizontal="center" vertical="center"/>
    </xf>
    <xf numFmtId="3" fontId="11" fillId="0" borderId="15" xfId="38" applyNumberFormat="1" applyFont="1" applyBorder="1" applyAlignment="1">
      <alignment horizontal="right" wrapText="1"/>
    </xf>
    <xf numFmtId="8" fontId="11" fillId="6" borderId="15" xfId="103" applyNumberFormat="1" applyFont="1" applyFill="1" applyBorder="1" applyAlignment="1">
      <alignment horizontal="center" vertical="center"/>
    </xf>
    <xf numFmtId="8" fontId="11" fillId="6" borderId="16" xfId="103" applyNumberFormat="1" applyFont="1" applyFill="1" applyBorder="1" applyAlignment="1">
      <alignment horizontal="center" vertical="center"/>
    </xf>
    <xf numFmtId="3" fontId="11" fillId="5" borderId="16" xfId="38" applyNumberFormat="1" applyFont="1" applyFill="1" applyBorder="1" applyAlignment="1">
      <alignment horizontal="center" vertical="center"/>
    </xf>
    <xf numFmtId="3" fontId="40" fillId="0" borderId="0" xfId="38" applyNumberFormat="1" applyFont="1"/>
    <xf numFmtId="3" fontId="11" fillId="0" borderId="15" xfId="38" applyNumberFormat="1" applyFont="1" applyBorder="1" applyAlignment="1">
      <alignment horizontal="right" vertical="center"/>
    </xf>
    <xf numFmtId="3" fontId="11" fillId="0" borderId="0" xfId="38" applyNumberFormat="1" applyFont="1" applyAlignment="1">
      <alignment vertical="center"/>
    </xf>
    <xf numFmtId="3" fontId="40" fillId="0" borderId="15" xfId="38" applyNumberFormat="1" applyFont="1" applyBorder="1" applyAlignment="1">
      <alignment horizontal="right" vertical="center" wrapText="1"/>
    </xf>
    <xf numFmtId="3" fontId="40" fillId="0" borderId="0" xfId="38" applyNumberFormat="1" applyFont="1" applyAlignment="1">
      <alignment vertical="center"/>
    </xf>
    <xf numFmtId="3" fontId="40" fillId="0" borderId="16" xfId="21" applyNumberFormat="1" applyFont="1" applyBorder="1" applyAlignment="1">
      <alignment horizontal="center" vertical="center"/>
    </xf>
    <xf numFmtId="3" fontId="11" fillId="0" borderId="15" xfId="38" applyNumberFormat="1" applyFont="1" applyBorder="1" applyAlignment="1">
      <alignment horizontal="right" vertical="center" wrapText="1"/>
    </xf>
    <xf numFmtId="3" fontId="40" fillId="5" borderId="15" xfId="38" applyNumberFormat="1" applyFont="1" applyFill="1" applyBorder="1" applyAlignment="1">
      <alignment horizontal="left"/>
    </xf>
    <xf numFmtId="3" fontId="40" fillId="0" borderId="15" xfId="38" applyNumberFormat="1" applyFont="1" applyBorder="1" applyAlignment="1">
      <alignment horizontal="right" vertical="center"/>
    </xf>
    <xf numFmtId="44" fontId="11" fillId="6" borderId="15" xfId="38" applyNumberFormat="1" applyFont="1" applyFill="1" applyBorder="1" applyAlignment="1">
      <alignment horizontal="center" vertical="center"/>
    </xf>
    <xf numFmtId="8" fontId="11" fillId="6" borderId="15" xfId="38" applyNumberFormat="1" applyFont="1" applyFill="1" applyBorder="1" applyAlignment="1">
      <alignment horizontal="center" vertical="center"/>
    </xf>
    <xf numFmtId="8" fontId="11" fillId="6" borderId="16" xfId="38" applyNumberFormat="1" applyFont="1" applyFill="1" applyBorder="1" applyAlignment="1">
      <alignment horizontal="center" vertical="center"/>
    </xf>
    <xf numFmtId="3" fontId="11" fillId="0" borderId="15" xfId="21" applyNumberFormat="1" applyFont="1" applyBorder="1" applyAlignment="1">
      <alignment horizontal="center" vertical="top"/>
    </xf>
    <xf numFmtId="3" fontId="40" fillId="5" borderId="15" xfId="38" applyNumberFormat="1" applyFont="1" applyFill="1" applyBorder="1" applyAlignment="1">
      <alignment horizontal="right" wrapText="1"/>
    </xf>
    <xf numFmtId="3" fontId="11" fillId="0" borderId="20" xfId="21" applyNumberFormat="1" applyFont="1" applyBorder="1" applyAlignment="1" applyProtection="1">
      <alignment horizontal="center" vertical="center"/>
      <protection locked="0"/>
    </xf>
    <xf numFmtId="3" fontId="40" fillId="5" borderId="15" xfId="38" applyNumberFormat="1" applyFont="1" applyFill="1" applyBorder="1" applyAlignment="1">
      <alignment horizontal="center" vertical="center"/>
    </xf>
    <xf numFmtId="3" fontId="11" fillId="5" borderId="15" xfId="21" applyNumberFormat="1" applyFont="1" applyFill="1" applyBorder="1" applyAlignment="1">
      <alignment horizontal="center" vertical="center"/>
    </xf>
    <xf numFmtId="3" fontId="40" fillId="5" borderId="15" xfId="21" applyNumberFormat="1" applyFont="1" applyFill="1" applyBorder="1" applyAlignment="1">
      <alignment horizontal="center" vertical="center"/>
    </xf>
    <xf numFmtId="3" fontId="40" fillId="5" borderId="16" xfId="21" applyNumberFormat="1" applyFont="1" applyFill="1" applyBorder="1" applyAlignment="1">
      <alignment horizontal="center" vertical="center"/>
    </xf>
    <xf numFmtId="3" fontId="11" fillId="0" borderId="15" xfId="21" applyNumberFormat="1" applyFont="1" applyBorder="1" applyAlignment="1">
      <alignment horizontal="center" vertical="center"/>
    </xf>
    <xf numFmtId="3" fontId="11" fillId="0" borderId="16" xfId="21" applyNumberFormat="1" applyFont="1" applyBorder="1" applyAlignment="1">
      <alignment horizontal="center" vertical="center"/>
    </xf>
    <xf numFmtId="3" fontId="40" fillId="5" borderId="16" xfId="38" applyNumberFormat="1" applyFont="1" applyFill="1" applyBorder="1" applyAlignment="1">
      <alignment horizontal="center" vertical="center"/>
    </xf>
    <xf numFmtId="3" fontId="40" fillId="0" borderId="0" xfId="38" applyNumberFormat="1" applyFont="1" applyAlignment="1">
      <alignment horizontal="center"/>
    </xf>
    <xf numFmtId="177" fontId="11" fillId="6" borderId="15" xfId="103" applyNumberFormat="1" applyFont="1" applyFill="1" applyBorder="1" applyAlignment="1">
      <alignment horizontal="center" vertical="center"/>
    </xf>
    <xf numFmtId="3" fontId="40" fillId="5" borderId="15" xfId="38" applyNumberFormat="1" applyFont="1" applyFill="1" applyBorder="1" applyAlignment="1">
      <alignment horizontal="right" vertical="center" wrapText="1"/>
    </xf>
    <xf numFmtId="3" fontId="40" fillId="6" borderId="15" xfId="38" applyNumberFormat="1" applyFont="1" applyFill="1" applyBorder="1" applyAlignment="1">
      <alignment horizontal="center" vertical="center"/>
    </xf>
    <xf numFmtId="178" fontId="11" fillId="6" borderId="15" xfId="103" applyNumberFormat="1" applyFont="1" applyFill="1" applyBorder="1" applyAlignment="1">
      <alignment horizontal="center" vertical="center"/>
    </xf>
    <xf numFmtId="0" fontId="40" fillId="3" borderId="0" xfId="38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44" fontId="11" fillId="6" borderId="15" xfId="103" applyNumberFormat="1" applyFont="1" applyFill="1" applyBorder="1" applyAlignment="1">
      <alignment horizontal="center" vertical="center"/>
    </xf>
    <xf numFmtId="44" fontId="11" fillId="6" borderId="16" xfId="103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1" fontId="12" fillId="3" borderId="5" xfId="0" applyNumberFormat="1" applyFont="1" applyFill="1" applyBorder="1" applyAlignment="1">
      <alignment horizontal="center" vertical="center"/>
    </xf>
    <xf numFmtId="168" fontId="12" fillId="3" borderId="5" xfId="0" applyNumberFormat="1" applyFont="1" applyFill="1" applyBorder="1" applyAlignment="1">
      <alignment horizontal="center" vertical="center"/>
    </xf>
    <xf numFmtId="164" fontId="12" fillId="3" borderId="1" xfId="103" applyFont="1" applyFill="1" applyBorder="1"/>
    <xf numFmtId="174" fontId="12" fillId="3" borderId="1" xfId="0" applyNumberFormat="1" applyFont="1" applyFill="1" applyBorder="1"/>
    <xf numFmtId="10" fontId="12" fillId="0" borderId="0" xfId="104" applyNumberFormat="1" applyFont="1"/>
    <xf numFmtId="0" fontId="40" fillId="0" borderId="16" xfId="38" applyFont="1" applyBorder="1" applyAlignment="1">
      <alignment horizontal="center" vertical="center" wrapText="1"/>
    </xf>
    <xf numFmtId="0" fontId="40" fillId="0" borderId="18" xfId="38" applyFont="1" applyBorder="1" applyAlignment="1">
      <alignment horizontal="center" vertical="center" wrapText="1"/>
    </xf>
    <xf numFmtId="3" fontId="40" fillId="0" borderId="0" xfId="38" applyNumberFormat="1" applyFont="1" applyAlignment="1">
      <alignment horizontal="center" vertical="center" wrapText="1"/>
    </xf>
    <xf numFmtId="0" fontId="40" fillId="0" borderId="17" xfId="38" applyFont="1" applyBorder="1" applyAlignment="1">
      <alignment horizontal="center" vertical="center" wrapText="1"/>
    </xf>
    <xf numFmtId="0" fontId="23" fillId="5" borderId="0" xfId="38" applyFont="1" applyFill="1" applyAlignment="1">
      <alignment horizontal="center" vertical="center"/>
    </xf>
    <xf numFmtId="0" fontId="11" fillId="0" borderId="0" xfId="38" applyFont="1" applyAlignment="1">
      <alignment horizontal="center" vertical="center"/>
    </xf>
    <xf numFmtId="0" fontId="40" fillId="7" borderId="15" xfId="38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28" fillId="0" borderId="0" xfId="21" applyNumberFormat="1" applyFont="1" applyAlignment="1">
      <alignment horizontal="center" vertical="center" wrapText="1"/>
    </xf>
    <xf numFmtId="4" fontId="28" fillId="0" borderId="0" xfId="21" applyNumberFormat="1" applyFont="1" applyAlignment="1">
      <alignment horizontal="center" vertical="center" wrapText="1"/>
    </xf>
    <xf numFmtId="0" fontId="28" fillId="0" borderId="0" xfId="21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</cellXfs>
  <cellStyles count="105">
    <cellStyle name="Collegamento ipertestuale 2" xfId="64" xr:uid="{00000000-0005-0000-0000-000000000000}"/>
    <cellStyle name="Collegamento ipertestuale 3" xfId="65" xr:uid="{00000000-0005-0000-0000-000001000000}"/>
    <cellStyle name="Comma 2" xfId="68" xr:uid="{00000000-0005-0000-0000-000002000000}"/>
    <cellStyle name="Currency 2" xfId="69" xr:uid="{00000000-0005-0000-0000-000003000000}"/>
    <cellStyle name="Euro" xfId="1" xr:uid="{00000000-0005-0000-0000-000004000000}"/>
    <cellStyle name="Euro 2" xfId="2" xr:uid="{00000000-0005-0000-0000-000005000000}"/>
    <cellStyle name="Euro 2 2" xfId="3" xr:uid="{00000000-0005-0000-0000-000006000000}"/>
    <cellStyle name="Euro 3" xfId="4" xr:uid="{00000000-0005-0000-0000-000007000000}"/>
    <cellStyle name="Euro 3 2" xfId="5" xr:uid="{00000000-0005-0000-0000-000008000000}"/>
    <cellStyle name="Excel Built-in Normal" xfId="63" xr:uid="{00000000-0005-0000-0000-000009000000}"/>
    <cellStyle name="Migliaia" xfId="102" builtinId="3"/>
    <cellStyle name="Migliaia [0] 2" xfId="6" xr:uid="{00000000-0005-0000-0000-00000B000000}"/>
    <cellStyle name="Migliaia [0] 2 2" xfId="7" xr:uid="{00000000-0005-0000-0000-00000C000000}"/>
    <cellStyle name="Migliaia [0] 2 2 2" xfId="8" xr:uid="{00000000-0005-0000-0000-00000D000000}"/>
    <cellStyle name="Migliaia [0] 3" xfId="9" xr:uid="{00000000-0005-0000-0000-00000E000000}"/>
    <cellStyle name="Migliaia 10" xfId="79" xr:uid="{00000000-0005-0000-0000-00000F000000}"/>
    <cellStyle name="Migliaia 11" xfId="80" xr:uid="{00000000-0005-0000-0000-000010000000}"/>
    <cellStyle name="Migliaia 12" xfId="81" xr:uid="{00000000-0005-0000-0000-000011000000}"/>
    <cellStyle name="Migliaia 13" xfId="82" xr:uid="{00000000-0005-0000-0000-000012000000}"/>
    <cellStyle name="Migliaia 14" xfId="83" xr:uid="{00000000-0005-0000-0000-000013000000}"/>
    <cellStyle name="Migliaia 15" xfId="85" xr:uid="{00000000-0005-0000-0000-000014000000}"/>
    <cellStyle name="Migliaia 16" xfId="86" xr:uid="{00000000-0005-0000-0000-000015000000}"/>
    <cellStyle name="Migliaia 17" xfId="87" xr:uid="{00000000-0005-0000-0000-000016000000}"/>
    <cellStyle name="Migliaia 18" xfId="88" xr:uid="{00000000-0005-0000-0000-000017000000}"/>
    <cellStyle name="Migliaia 19" xfId="89" xr:uid="{00000000-0005-0000-0000-000018000000}"/>
    <cellStyle name="Migliaia 2" xfId="10" xr:uid="{00000000-0005-0000-0000-000019000000}"/>
    <cellStyle name="Migliaia 2 2" xfId="11" xr:uid="{00000000-0005-0000-0000-00001A000000}"/>
    <cellStyle name="Migliaia 2 3" xfId="12" xr:uid="{00000000-0005-0000-0000-00001B000000}"/>
    <cellStyle name="Migliaia 2 4" xfId="101" xr:uid="{00000000-0005-0000-0000-00001C000000}"/>
    <cellStyle name="Migliaia 20" xfId="90" xr:uid="{00000000-0005-0000-0000-00001D000000}"/>
    <cellStyle name="Migliaia 21" xfId="91" xr:uid="{00000000-0005-0000-0000-00001E000000}"/>
    <cellStyle name="Migliaia 22" xfId="92" xr:uid="{00000000-0005-0000-0000-00001F000000}"/>
    <cellStyle name="Migliaia 3" xfId="13" xr:uid="{00000000-0005-0000-0000-000020000000}"/>
    <cellStyle name="Migliaia 3 2" xfId="14" xr:uid="{00000000-0005-0000-0000-000021000000}"/>
    <cellStyle name="Migliaia 3 3" xfId="72" xr:uid="{00000000-0005-0000-0000-000022000000}"/>
    <cellStyle name="Migliaia 4" xfId="15" xr:uid="{00000000-0005-0000-0000-000023000000}"/>
    <cellStyle name="Migliaia 5" xfId="16" xr:uid="{00000000-0005-0000-0000-000024000000}"/>
    <cellStyle name="Migliaia 6" xfId="67" xr:uid="{00000000-0005-0000-0000-000025000000}"/>
    <cellStyle name="Migliaia 7" xfId="76" xr:uid="{00000000-0005-0000-0000-000026000000}"/>
    <cellStyle name="Migliaia 8" xfId="77" xr:uid="{00000000-0005-0000-0000-000027000000}"/>
    <cellStyle name="Migliaia 9" xfId="78" xr:uid="{00000000-0005-0000-0000-000028000000}"/>
    <cellStyle name="Normal 2" xfId="66" xr:uid="{00000000-0005-0000-0000-000029000000}"/>
    <cellStyle name="Normale" xfId="0" builtinId="0"/>
    <cellStyle name="Normale 10" xfId="17" xr:uid="{00000000-0005-0000-0000-00002B000000}"/>
    <cellStyle name="Normale 11" xfId="18" xr:uid="{00000000-0005-0000-0000-00002C000000}"/>
    <cellStyle name="Normale 11 2" xfId="75" xr:uid="{00000000-0005-0000-0000-00002D000000}"/>
    <cellStyle name="Normale 11 3" xfId="73" xr:uid="{00000000-0005-0000-0000-00002E000000}"/>
    <cellStyle name="Normale 11 4" xfId="71" xr:uid="{00000000-0005-0000-0000-00002F000000}"/>
    <cellStyle name="Normale 12" xfId="19" xr:uid="{00000000-0005-0000-0000-000030000000}"/>
    <cellStyle name="Normale 13" xfId="20" xr:uid="{00000000-0005-0000-0000-000031000000}"/>
    <cellStyle name="Normale 14" xfId="84" xr:uid="{00000000-0005-0000-0000-000032000000}"/>
    <cellStyle name="Normale 15" xfId="93" xr:uid="{00000000-0005-0000-0000-000033000000}"/>
    <cellStyle name="Normale 15 2" xfId="94" xr:uid="{00000000-0005-0000-0000-000034000000}"/>
    <cellStyle name="Normale 2" xfId="21" xr:uid="{00000000-0005-0000-0000-000035000000}"/>
    <cellStyle name="Normale 2 10" xfId="95" xr:uid="{00000000-0005-0000-0000-000036000000}"/>
    <cellStyle name="Normale 2 2" xfId="22" xr:uid="{00000000-0005-0000-0000-000037000000}"/>
    <cellStyle name="Normale 2 2 2" xfId="23" xr:uid="{00000000-0005-0000-0000-000038000000}"/>
    <cellStyle name="Normale 2 2 3" xfId="24" xr:uid="{00000000-0005-0000-0000-000039000000}"/>
    <cellStyle name="Normale 2 2 4" xfId="25" xr:uid="{00000000-0005-0000-0000-00003A000000}"/>
    <cellStyle name="Normale 2 2_BA_Pesi_Criterio_RcAuto4_v17042012_0.1(1)Lara" xfId="26" xr:uid="{00000000-0005-0000-0000-00003B000000}"/>
    <cellStyle name="Normale 2 3" xfId="27" xr:uid="{00000000-0005-0000-0000-00003C000000}"/>
    <cellStyle name="Normale 2 3 2" xfId="28" xr:uid="{00000000-0005-0000-0000-00003D000000}"/>
    <cellStyle name="Normale 2 3 3" xfId="29" xr:uid="{00000000-0005-0000-0000-00003E000000}"/>
    <cellStyle name="Normale 2 4" xfId="30" xr:uid="{00000000-0005-0000-0000-00003F000000}"/>
    <cellStyle name="Normale 2 5" xfId="96" xr:uid="{00000000-0005-0000-0000-000040000000}"/>
    <cellStyle name="Normale 2 6" xfId="97" xr:uid="{00000000-0005-0000-0000-000041000000}"/>
    <cellStyle name="Normale 2 7" xfId="98" xr:uid="{00000000-0005-0000-0000-000042000000}"/>
    <cellStyle name="Normale 2 8" xfId="99" xr:uid="{00000000-0005-0000-0000-000043000000}"/>
    <cellStyle name="Normale 2 9" xfId="100" xr:uid="{00000000-0005-0000-0000-000044000000}"/>
    <cellStyle name="Normale 3" xfId="31" xr:uid="{00000000-0005-0000-0000-000045000000}"/>
    <cellStyle name="Normale 3 2" xfId="32" xr:uid="{00000000-0005-0000-0000-000046000000}"/>
    <cellStyle name="Normale 3 3" xfId="33" xr:uid="{00000000-0005-0000-0000-000047000000}"/>
    <cellStyle name="Normale 4" xfId="34" xr:uid="{00000000-0005-0000-0000-000048000000}"/>
    <cellStyle name="Normale 4 2" xfId="35" xr:uid="{00000000-0005-0000-0000-000049000000}"/>
    <cellStyle name="Normale 4 3" xfId="36" xr:uid="{00000000-0005-0000-0000-00004A000000}"/>
    <cellStyle name="Normale 5" xfId="37" xr:uid="{00000000-0005-0000-0000-00004B000000}"/>
    <cellStyle name="Normale 5 2" xfId="38" xr:uid="{00000000-0005-0000-0000-00004C000000}"/>
    <cellStyle name="Normale 5 2 2" xfId="39" xr:uid="{00000000-0005-0000-0000-00004D000000}"/>
    <cellStyle name="Normale 5 3" xfId="40" xr:uid="{00000000-0005-0000-0000-00004E000000}"/>
    <cellStyle name="Normale 5 4" xfId="41" xr:uid="{00000000-0005-0000-0000-00004F000000}"/>
    <cellStyle name="Normale 6" xfId="42" xr:uid="{00000000-0005-0000-0000-000050000000}"/>
    <cellStyle name="Normale 6 2" xfId="43" xr:uid="{00000000-0005-0000-0000-000051000000}"/>
    <cellStyle name="Normale 6 3" xfId="44" xr:uid="{00000000-0005-0000-0000-000052000000}"/>
    <cellStyle name="Normale 7" xfId="45" xr:uid="{00000000-0005-0000-0000-000053000000}"/>
    <cellStyle name="Normale 7 2" xfId="46" xr:uid="{00000000-0005-0000-0000-000054000000}"/>
    <cellStyle name="Normale 7 3" xfId="47" xr:uid="{00000000-0005-0000-0000-000055000000}"/>
    <cellStyle name="Normale 7_BA_Pesi_Criterio_RcAuto4_v17042012_0.1(1)Lara" xfId="48" xr:uid="{00000000-0005-0000-0000-000056000000}"/>
    <cellStyle name="Normale 8" xfId="49" xr:uid="{00000000-0005-0000-0000-000057000000}"/>
    <cellStyle name="Normale 8 2" xfId="70" xr:uid="{00000000-0005-0000-0000-000058000000}"/>
    <cellStyle name="Normale 8 3" xfId="74" xr:uid="{00000000-0005-0000-0000-000059000000}"/>
    <cellStyle name="Normale 8 4" xfId="62" xr:uid="{00000000-0005-0000-0000-00005A000000}"/>
    <cellStyle name="Normale 9" xfId="50" xr:uid="{00000000-0005-0000-0000-00005B000000}"/>
    <cellStyle name="Percentuale" xfId="104" builtinId="5"/>
    <cellStyle name="Percentuale 2" xfId="51" xr:uid="{00000000-0005-0000-0000-00005C000000}"/>
    <cellStyle name="Percentuale 3" xfId="52" xr:uid="{00000000-0005-0000-0000-00005D000000}"/>
    <cellStyle name="Valuta" xfId="103" builtinId="4"/>
    <cellStyle name="Valuta [0] 2" xfId="53" xr:uid="{00000000-0005-0000-0000-00005F000000}"/>
    <cellStyle name="Valuta 2" xfId="54" xr:uid="{00000000-0005-0000-0000-000060000000}"/>
    <cellStyle name="Valuta 2 2" xfId="55" xr:uid="{00000000-0005-0000-0000-000061000000}"/>
    <cellStyle name="Valuta 2 3" xfId="56" xr:uid="{00000000-0005-0000-0000-000062000000}"/>
    <cellStyle name="Valuta 2 4" xfId="57" xr:uid="{00000000-0005-0000-0000-000063000000}"/>
    <cellStyle name="Valuta 3" xfId="58" xr:uid="{00000000-0005-0000-0000-000064000000}"/>
    <cellStyle name="Valuta 4" xfId="59" xr:uid="{00000000-0005-0000-0000-000065000000}"/>
    <cellStyle name="Valuta 4 2" xfId="60" xr:uid="{00000000-0005-0000-0000-000066000000}"/>
    <cellStyle name="Valuta 5" xfId="61" xr:uid="{00000000-0005-0000-0000-000067000000}"/>
  </cellStyles>
  <dxfs count="16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13367</xdr:colOff>
      <xdr:row>55</xdr:row>
      <xdr:rowOff>0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4F23192E-C6B3-4B1F-8136-356010C88A5D}"/>
            </a:ext>
          </a:extLst>
        </xdr:cNvPr>
        <xdr:cNvSpPr txBox="1"/>
      </xdr:nvSpPr>
      <xdr:spPr>
        <a:xfrm>
          <a:off x="0" y="0"/>
          <a:ext cx="6718967" cy="1012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cap="all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000" cap="all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r>
            <a:rPr lang="it-IT" sz="1200" b="1" cap="all">
              <a:ln>
                <a:noFill/>
              </a:ln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ALLEGATO 13</a:t>
          </a:r>
        </a:p>
        <a:p>
          <a:r>
            <a:rPr lang="it-IT" sz="1200" b="1" cap="all">
              <a:ln>
                <a:noFill/>
              </a:ln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Elementi DI DETERMINAZIONE DEI PREMI</a:t>
          </a: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ln>
              <a:noFill/>
            </a:ln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Classificazione del documento: Consip Public </a:t>
          </a:r>
        </a:p>
        <a:p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Gara a procedura aperta, ai sensi del d.lgs. 36/2023, per la prestazione dei servizi inerenti alle coperture assicurative dei rischi connessi alla circolazione dei veicoli e natanti delle Amministrazioni dello Stato 2026 – 2027 – ID 2863</a:t>
          </a:r>
        </a:p>
        <a:p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161555</xdr:colOff>
      <xdr:row>47</xdr:row>
      <xdr:rowOff>49170</xdr:rowOff>
    </xdr:from>
    <xdr:to>
      <xdr:col>9</xdr:col>
      <xdr:colOff>368620</xdr:colOff>
      <xdr:row>47</xdr:row>
      <xdr:rowOff>62975</xdr:rowOff>
    </xdr:to>
    <xdr:cxnSp macro="">
      <xdr:nvCxnSpPr>
        <xdr:cNvPr id="9" name="Connettore 1 2">
          <a:extLst>
            <a:ext uri="{FF2B5EF4-FFF2-40B4-BE49-F238E27FC236}">
              <a16:creationId xmlns:a16="http://schemas.microsoft.com/office/drawing/2014/main" id="{033CA474-7261-41B0-A14C-BE8D94C40FF4}"/>
            </a:ext>
          </a:extLst>
        </xdr:cNvPr>
        <xdr:cNvCxnSpPr/>
      </xdr:nvCxnSpPr>
      <xdr:spPr>
        <a:xfrm>
          <a:off x="161555" y="8704220"/>
          <a:ext cx="5693465" cy="13805"/>
        </a:xfrm>
        <a:prstGeom prst="line">
          <a:avLst/>
        </a:prstGeom>
        <a:ln>
          <a:solidFill>
            <a:srgbClr val="77777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2</xdr:row>
      <xdr:rowOff>95250</xdr:rowOff>
    </xdr:from>
    <xdr:to>
      <xdr:col>2</xdr:col>
      <xdr:colOff>330200</xdr:colOff>
      <xdr:row>4</xdr:row>
      <xdr:rowOff>31750</xdr:rowOff>
    </xdr:to>
    <xdr:pic>
      <xdr:nvPicPr>
        <xdr:cNvPr id="12" name="Immagine 1182352084" descr="Immagine che contiene Elementi grafici, Carattere, grafica, logo&#10;&#10;Descrizione generata automaticamente">
          <a:extLst>
            <a:ext uri="{FF2B5EF4-FFF2-40B4-BE49-F238E27FC236}">
              <a16:creationId xmlns:a16="http://schemas.microsoft.com/office/drawing/2014/main" id="{B660D4B1-D0C7-C423-52F2-9E28044C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63550"/>
          <a:ext cx="1244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D362-3629-4556-9010-AF9CB792D210}">
  <dimension ref="A1"/>
  <sheetViews>
    <sheetView workbookViewId="0">
      <selection activeCell="O22" sqref="O22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E6C3-2FEA-42E0-A734-1E560ED16085}">
  <dimension ref="A1:J62"/>
  <sheetViews>
    <sheetView topLeftCell="A4" workbookViewId="0">
      <selection activeCell="K15" sqref="K15"/>
    </sheetView>
  </sheetViews>
  <sheetFormatPr defaultColWidth="9.1796875" defaultRowHeight="13" x14ac:dyDescent="0.35"/>
  <cols>
    <col min="1" max="1" width="35.7265625" style="98" customWidth="1"/>
    <col min="2" max="2" width="64.26953125" style="98" customWidth="1"/>
    <col min="3" max="3" width="17.7265625" style="98" customWidth="1"/>
    <col min="4" max="4" width="14.26953125" style="98" customWidth="1"/>
    <col min="5" max="5" width="14.26953125" style="132" customWidth="1"/>
    <col min="6" max="6" width="14.26953125" style="98" customWidth="1"/>
    <col min="7" max="7" width="14.26953125" style="132" customWidth="1"/>
    <col min="8" max="9" width="14.26953125" style="98" customWidth="1"/>
    <col min="10" max="10" width="14.26953125" style="132" customWidth="1"/>
    <col min="11" max="21" width="18.7265625" style="98" customWidth="1"/>
    <col min="22" max="16384" width="9.1796875" style="98"/>
  </cols>
  <sheetData>
    <row r="1" spans="1:10" x14ac:dyDescent="0.35">
      <c r="A1" s="105" t="s">
        <v>201</v>
      </c>
      <c r="B1" s="141" t="s">
        <v>36</v>
      </c>
      <c r="C1" s="162"/>
      <c r="D1" s="97"/>
      <c r="E1" s="96"/>
      <c r="F1" s="94"/>
      <c r="G1" s="96"/>
      <c r="H1" s="96"/>
      <c r="I1" s="94"/>
      <c r="J1" s="98"/>
    </row>
    <row r="2" spans="1:10" x14ac:dyDescent="0.35">
      <c r="A2" s="105" t="s">
        <v>203</v>
      </c>
      <c r="B2" s="141">
        <v>2023</v>
      </c>
      <c r="C2" s="162"/>
      <c r="D2" s="97"/>
      <c r="E2" s="96"/>
      <c r="F2" s="94"/>
      <c r="G2" s="96"/>
      <c r="H2" s="96"/>
      <c r="I2" s="94"/>
      <c r="J2" s="98"/>
    </row>
    <row r="3" spans="1:10" x14ac:dyDescent="0.35">
      <c r="A3" s="101"/>
      <c r="B3" s="101"/>
      <c r="C3" s="101"/>
      <c r="D3" s="104"/>
      <c r="E3" s="104"/>
      <c r="F3" s="104"/>
      <c r="G3" s="104"/>
      <c r="H3" s="104"/>
      <c r="I3" s="104"/>
      <c r="J3" s="98"/>
    </row>
    <row r="4" spans="1:10" s="104" customFormat="1" ht="26" x14ac:dyDescent="0.35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46" customFormat="1" ht="26" x14ac:dyDescent="0.3">
      <c r="A5" s="119" t="s">
        <v>211</v>
      </c>
      <c r="B5" s="119" t="s">
        <v>212</v>
      </c>
      <c r="C5" s="120">
        <v>700929</v>
      </c>
      <c r="D5" s="116"/>
      <c r="E5" s="163"/>
      <c r="F5" s="116">
        <v>2</v>
      </c>
      <c r="G5" s="163">
        <v>7086.4</v>
      </c>
      <c r="H5" s="116">
        <v>4</v>
      </c>
      <c r="I5" s="116">
        <v>4</v>
      </c>
      <c r="J5" s="163">
        <v>27866</v>
      </c>
    </row>
    <row r="6" spans="1:10" s="146" customFormat="1" ht="26" x14ac:dyDescent="0.3">
      <c r="A6" s="119" t="s">
        <v>211</v>
      </c>
      <c r="B6" s="119" t="s">
        <v>232</v>
      </c>
      <c r="C6" s="120">
        <v>700937</v>
      </c>
      <c r="D6" s="116"/>
      <c r="E6" s="163"/>
      <c r="F6" s="116"/>
      <c r="G6" s="163"/>
      <c r="H6" s="116"/>
      <c r="I6" s="116">
        <v>2</v>
      </c>
      <c r="J6" s="163">
        <v>17597.599999999999</v>
      </c>
    </row>
    <row r="7" spans="1:10" s="146" customFormat="1" ht="26" x14ac:dyDescent="0.3">
      <c r="A7" s="119" t="s">
        <v>211</v>
      </c>
      <c r="B7" s="119" t="s">
        <v>212</v>
      </c>
      <c r="C7" s="120">
        <v>700938</v>
      </c>
      <c r="D7" s="116"/>
      <c r="E7" s="163"/>
      <c r="F7" s="116">
        <v>1</v>
      </c>
      <c r="G7" s="163">
        <v>2597.6</v>
      </c>
      <c r="H7" s="116">
        <v>3</v>
      </c>
      <c r="I7" s="116">
        <v>3</v>
      </c>
      <c r="J7" s="163">
        <v>26518.400000000001</v>
      </c>
    </row>
    <row r="8" spans="1:10" s="146" customFormat="1" ht="26" x14ac:dyDescent="0.3">
      <c r="A8" s="119" t="s">
        <v>9</v>
      </c>
      <c r="B8" s="119" t="s">
        <v>215</v>
      </c>
      <c r="C8" s="129"/>
      <c r="D8" s="116"/>
      <c r="E8" s="163"/>
      <c r="F8" s="116"/>
      <c r="G8" s="163"/>
      <c r="H8" s="116"/>
      <c r="I8" s="116"/>
      <c r="J8" s="163"/>
    </row>
    <row r="9" spans="1:10" s="146" customFormat="1" ht="26" x14ac:dyDescent="0.3">
      <c r="A9" s="119" t="s">
        <v>9</v>
      </c>
      <c r="B9" s="119" t="s">
        <v>215</v>
      </c>
      <c r="C9" s="129"/>
      <c r="D9" s="116"/>
      <c r="E9" s="163"/>
      <c r="F9" s="116"/>
      <c r="G9" s="163"/>
      <c r="H9" s="116"/>
      <c r="I9" s="116"/>
      <c r="J9" s="163"/>
    </row>
    <row r="10" spans="1:10" s="146" customFormat="1" ht="26" x14ac:dyDescent="0.3">
      <c r="A10" s="119" t="s">
        <v>9</v>
      </c>
      <c r="B10" s="119" t="s">
        <v>10</v>
      </c>
      <c r="C10" s="129"/>
      <c r="D10" s="116"/>
      <c r="E10" s="163"/>
      <c r="F10" s="116"/>
      <c r="G10" s="163"/>
      <c r="H10" s="116"/>
      <c r="I10" s="116"/>
      <c r="J10" s="163"/>
    </row>
    <row r="11" spans="1:10" s="146" customFormat="1" ht="26" x14ac:dyDescent="0.3">
      <c r="A11" s="119" t="s">
        <v>21</v>
      </c>
      <c r="B11" s="119" t="s">
        <v>239</v>
      </c>
      <c r="C11" s="150"/>
      <c r="D11" s="116"/>
      <c r="E11" s="163"/>
      <c r="F11" s="116"/>
      <c r="G11" s="163"/>
      <c r="H11" s="116"/>
      <c r="I11" s="116"/>
      <c r="J11" s="163"/>
    </row>
    <row r="12" spans="1:10" s="146" customFormat="1" ht="26" x14ac:dyDescent="0.3">
      <c r="A12" s="119" t="s">
        <v>21</v>
      </c>
      <c r="B12" s="119" t="s">
        <v>22</v>
      </c>
      <c r="C12" s="120"/>
      <c r="D12" s="116"/>
      <c r="E12" s="163"/>
      <c r="F12" s="116"/>
      <c r="G12" s="163"/>
      <c r="H12" s="116"/>
      <c r="I12" s="116"/>
      <c r="J12" s="163"/>
    </row>
    <row r="13" spans="1:10" s="146" customFormat="1" x14ac:dyDescent="0.3">
      <c r="A13" s="119" t="s">
        <v>37</v>
      </c>
      <c r="B13" s="119" t="s">
        <v>240</v>
      </c>
      <c r="C13" s="129"/>
      <c r="D13" s="116"/>
      <c r="E13" s="163"/>
      <c r="F13" s="116"/>
      <c r="G13" s="163"/>
      <c r="H13" s="116"/>
      <c r="I13" s="116"/>
      <c r="J13" s="163"/>
    </row>
    <row r="14" spans="1:10" s="146" customFormat="1" ht="26" x14ac:dyDescent="0.3">
      <c r="A14" s="119" t="s">
        <v>18</v>
      </c>
      <c r="B14" s="119" t="s">
        <v>234</v>
      </c>
      <c r="C14" s="120">
        <v>700935</v>
      </c>
      <c r="D14" s="116"/>
      <c r="E14" s="163"/>
      <c r="F14" s="116">
        <v>13</v>
      </c>
      <c r="G14" s="163">
        <v>41698.199999999997</v>
      </c>
      <c r="H14" s="116">
        <v>65</v>
      </c>
      <c r="I14" s="116">
        <v>42</v>
      </c>
      <c r="J14" s="163">
        <v>430018.16000000027</v>
      </c>
    </row>
    <row r="15" spans="1:10" s="146" customFormat="1" ht="26" x14ac:dyDescent="0.3">
      <c r="A15" s="119" t="s">
        <v>18</v>
      </c>
      <c r="B15" s="119" t="s">
        <v>234</v>
      </c>
      <c r="C15" s="120">
        <v>701536</v>
      </c>
      <c r="D15" s="116"/>
      <c r="E15" s="163"/>
      <c r="F15" s="116">
        <v>1</v>
      </c>
      <c r="G15" s="163">
        <v>1250</v>
      </c>
      <c r="H15" s="116">
        <v>2</v>
      </c>
      <c r="I15" s="116"/>
      <c r="J15" s="163"/>
    </row>
    <row r="16" spans="1:10" s="146" customFormat="1" ht="26" x14ac:dyDescent="0.3">
      <c r="A16" s="119" t="s">
        <v>9</v>
      </c>
      <c r="B16" s="119" t="s">
        <v>242</v>
      </c>
      <c r="C16" s="129"/>
      <c r="D16" s="116"/>
      <c r="E16" s="163"/>
      <c r="F16" s="116"/>
      <c r="G16" s="163"/>
      <c r="H16" s="116"/>
      <c r="I16" s="116"/>
      <c r="J16" s="163"/>
    </row>
    <row r="17" spans="1:10" s="146" customFormat="1" ht="26" x14ac:dyDescent="0.3">
      <c r="A17" s="119" t="s">
        <v>30</v>
      </c>
      <c r="B17" s="119" t="s">
        <v>243</v>
      </c>
      <c r="C17" s="120">
        <v>700908</v>
      </c>
      <c r="D17" s="116"/>
      <c r="E17" s="163"/>
      <c r="F17" s="116">
        <v>2</v>
      </c>
      <c r="G17" s="163">
        <v>52500</v>
      </c>
      <c r="H17" s="116">
        <v>7</v>
      </c>
      <c r="I17" s="116">
        <v>1</v>
      </c>
      <c r="J17" s="163">
        <v>250610</v>
      </c>
    </row>
    <row r="18" spans="1:10" s="146" customFormat="1" ht="26" x14ac:dyDescent="0.3">
      <c r="A18" s="119" t="s">
        <v>30</v>
      </c>
      <c r="B18" s="119" t="s">
        <v>244</v>
      </c>
      <c r="C18" s="120">
        <v>700909</v>
      </c>
      <c r="D18" s="116"/>
      <c r="E18" s="163"/>
      <c r="F18" s="116">
        <v>3</v>
      </c>
      <c r="G18" s="163">
        <v>16001</v>
      </c>
      <c r="H18" s="116">
        <v>20</v>
      </c>
      <c r="I18" s="116">
        <v>10</v>
      </c>
      <c r="J18" s="163">
        <v>121941.95999999999</v>
      </c>
    </row>
    <row r="19" spans="1:10" s="146" customFormat="1" ht="26" x14ac:dyDescent="0.3">
      <c r="A19" s="119" t="s">
        <v>245</v>
      </c>
      <c r="B19" s="119" t="s">
        <v>13</v>
      </c>
      <c r="C19" s="120"/>
      <c r="D19" s="116"/>
      <c r="E19" s="163"/>
      <c r="F19" s="116"/>
      <c r="G19" s="163"/>
      <c r="H19" s="116"/>
      <c r="I19" s="116"/>
      <c r="J19" s="163"/>
    </row>
    <row r="20" spans="1:10" s="146" customFormat="1" ht="26" x14ac:dyDescent="0.3">
      <c r="A20" s="119" t="s">
        <v>27</v>
      </c>
      <c r="B20" s="119" t="s">
        <v>77</v>
      </c>
      <c r="C20" s="120"/>
      <c r="D20" s="116"/>
      <c r="E20" s="163"/>
      <c r="F20" s="116"/>
      <c r="G20" s="163"/>
      <c r="H20" s="116"/>
      <c r="I20" s="116"/>
      <c r="J20" s="163"/>
    </row>
    <row r="21" spans="1:10" s="146" customFormat="1" x14ac:dyDescent="0.3">
      <c r="A21" s="119" t="s">
        <v>25</v>
      </c>
      <c r="B21" s="119" t="s">
        <v>246</v>
      </c>
      <c r="C21" s="120"/>
      <c r="D21" s="116"/>
      <c r="E21" s="163"/>
      <c r="F21" s="116"/>
      <c r="G21" s="163"/>
      <c r="H21" s="116"/>
      <c r="I21" s="116"/>
      <c r="J21" s="163"/>
    </row>
    <row r="22" spans="1:10" s="146" customFormat="1" ht="26" x14ac:dyDescent="0.3">
      <c r="A22" s="119" t="s">
        <v>25</v>
      </c>
      <c r="B22" s="119" t="s">
        <v>38</v>
      </c>
      <c r="C22" s="164"/>
      <c r="D22" s="116"/>
      <c r="E22" s="163"/>
      <c r="F22" s="116"/>
      <c r="G22" s="163"/>
      <c r="H22" s="116"/>
      <c r="I22" s="116"/>
      <c r="J22" s="163"/>
    </row>
    <row r="23" spans="1:10" s="146" customFormat="1" ht="26" x14ac:dyDescent="0.3">
      <c r="A23" s="119" t="s">
        <v>25</v>
      </c>
      <c r="B23" s="119" t="s">
        <v>61</v>
      </c>
      <c r="C23" s="164"/>
      <c r="D23" s="116"/>
      <c r="E23" s="163"/>
      <c r="F23" s="116"/>
      <c r="G23" s="163"/>
      <c r="H23" s="116"/>
      <c r="I23" s="116"/>
      <c r="J23" s="163"/>
    </row>
    <row r="24" spans="1:10" s="146" customFormat="1" ht="26" x14ac:dyDescent="0.3">
      <c r="A24" s="119" t="s">
        <v>25</v>
      </c>
      <c r="B24" s="119" t="s">
        <v>39</v>
      </c>
      <c r="C24" s="164"/>
      <c r="D24" s="116"/>
      <c r="E24" s="163"/>
      <c r="F24" s="116"/>
      <c r="G24" s="163"/>
      <c r="H24" s="116"/>
      <c r="I24" s="116"/>
      <c r="J24" s="163"/>
    </row>
    <row r="25" spans="1:10" s="146" customFormat="1" ht="26" x14ac:dyDescent="0.3">
      <c r="A25" s="119" t="s">
        <v>25</v>
      </c>
      <c r="B25" s="119" t="s">
        <v>62</v>
      </c>
      <c r="C25" s="164"/>
      <c r="D25" s="116"/>
      <c r="E25" s="163"/>
      <c r="F25" s="116"/>
      <c r="G25" s="163"/>
      <c r="H25" s="116"/>
      <c r="I25" s="116"/>
      <c r="J25" s="163"/>
    </row>
    <row r="26" spans="1:10" s="146" customFormat="1" ht="26" x14ac:dyDescent="0.3">
      <c r="A26" s="119" t="s">
        <v>25</v>
      </c>
      <c r="B26" s="119" t="s">
        <v>40</v>
      </c>
      <c r="C26" s="164"/>
      <c r="D26" s="116"/>
      <c r="E26" s="163"/>
      <c r="F26" s="116"/>
      <c r="G26" s="163"/>
      <c r="H26" s="116"/>
      <c r="I26" s="116"/>
      <c r="J26" s="163"/>
    </row>
    <row r="27" spans="1:10" s="146" customFormat="1" ht="26" x14ac:dyDescent="0.3">
      <c r="A27" s="119" t="s">
        <v>25</v>
      </c>
      <c r="B27" s="119" t="s">
        <v>63</v>
      </c>
      <c r="C27" s="164"/>
      <c r="D27" s="116"/>
      <c r="E27" s="163"/>
      <c r="F27" s="116"/>
      <c r="G27" s="163"/>
      <c r="H27" s="116"/>
      <c r="I27" s="116"/>
      <c r="J27" s="163"/>
    </row>
    <row r="28" spans="1:10" s="146" customFormat="1" ht="26" x14ac:dyDescent="0.3">
      <c r="A28" s="119" t="s">
        <v>25</v>
      </c>
      <c r="B28" s="119" t="s">
        <v>41</v>
      </c>
      <c r="C28" s="164"/>
      <c r="D28" s="116"/>
      <c r="E28" s="163"/>
      <c r="F28" s="116"/>
      <c r="G28" s="163"/>
      <c r="H28" s="116"/>
      <c r="I28" s="116"/>
      <c r="J28" s="163"/>
    </row>
    <row r="29" spans="1:10" s="146" customFormat="1" ht="26" x14ac:dyDescent="0.3">
      <c r="A29" s="119" t="s">
        <v>25</v>
      </c>
      <c r="B29" s="119" t="s">
        <v>42</v>
      </c>
      <c r="C29" s="164"/>
      <c r="D29" s="116"/>
      <c r="E29" s="163"/>
      <c r="F29" s="116"/>
      <c r="G29" s="163"/>
      <c r="H29" s="116"/>
      <c r="I29" s="116"/>
      <c r="J29" s="163"/>
    </row>
    <row r="30" spans="1:10" s="146" customFormat="1" ht="26" x14ac:dyDescent="0.3">
      <c r="A30" s="119" t="s">
        <v>25</v>
      </c>
      <c r="B30" s="119" t="s">
        <v>43</v>
      </c>
      <c r="C30" s="164"/>
      <c r="D30" s="116"/>
      <c r="E30" s="163"/>
      <c r="F30" s="116"/>
      <c r="G30" s="163"/>
      <c r="H30" s="116"/>
      <c r="I30" s="116"/>
      <c r="J30" s="163"/>
    </row>
    <row r="31" spans="1:10" s="146" customFormat="1" ht="26" x14ac:dyDescent="0.3">
      <c r="A31" s="119" t="s">
        <v>25</v>
      </c>
      <c r="B31" s="119" t="s">
        <v>247</v>
      </c>
      <c r="C31" s="164"/>
      <c r="D31" s="116"/>
      <c r="E31" s="163"/>
      <c r="F31" s="116"/>
      <c r="G31" s="163"/>
      <c r="H31" s="116"/>
      <c r="I31" s="116"/>
      <c r="J31" s="163"/>
    </row>
    <row r="32" spans="1:10" s="146" customFormat="1" ht="26" x14ac:dyDescent="0.3">
      <c r="A32" s="119" t="s">
        <v>25</v>
      </c>
      <c r="B32" s="119" t="s">
        <v>248</v>
      </c>
      <c r="C32" s="164"/>
      <c r="D32" s="116"/>
      <c r="E32" s="163"/>
      <c r="F32" s="116"/>
      <c r="G32" s="163"/>
      <c r="H32" s="116"/>
      <c r="I32" s="116"/>
      <c r="J32" s="163"/>
    </row>
    <row r="33" spans="1:10" s="146" customFormat="1" ht="26" x14ac:dyDescent="0.3">
      <c r="A33" s="119" t="s">
        <v>25</v>
      </c>
      <c r="B33" s="119" t="s">
        <v>46</v>
      </c>
      <c r="C33" s="164"/>
      <c r="D33" s="116"/>
      <c r="E33" s="163"/>
      <c r="F33" s="116"/>
      <c r="G33" s="163"/>
      <c r="H33" s="116"/>
      <c r="I33" s="116"/>
      <c r="J33" s="163"/>
    </row>
    <row r="34" spans="1:10" s="146" customFormat="1" ht="26" x14ac:dyDescent="0.3">
      <c r="A34" s="119" t="s">
        <v>25</v>
      </c>
      <c r="B34" s="119" t="s">
        <v>47</v>
      </c>
      <c r="C34" s="164"/>
      <c r="D34" s="116"/>
      <c r="E34" s="163"/>
      <c r="F34" s="116"/>
      <c r="G34" s="163"/>
      <c r="H34" s="116"/>
      <c r="I34" s="116"/>
      <c r="J34" s="163"/>
    </row>
    <row r="35" spans="1:10" s="146" customFormat="1" ht="26" x14ac:dyDescent="0.3">
      <c r="A35" s="119" t="s">
        <v>25</v>
      </c>
      <c r="B35" s="119" t="s">
        <v>249</v>
      </c>
      <c r="C35" s="164"/>
      <c r="D35" s="116"/>
      <c r="E35" s="163"/>
      <c r="F35" s="116"/>
      <c r="G35" s="163"/>
      <c r="H35" s="116"/>
      <c r="I35" s="116"/>
      <c r="J35" s="163"/>
    </row>
    <row r="36" spans="1:10" s="146" customFormat="1" ht="26" x14ac:dyDescent="0.3">
      <c r="A36" s="119" t="s">
        <v>25</v>
      </c>
      <c r="B36" s="119" t="s">
        <v>48</v>
      </c>
      <c r="C36" s="164"/>
      <c r="D36" s="116"/>
      <c r="E36" s="163"/>
      <c r="F36" s="116"/>
      <c r="G36" s="163"/>
      <c r="H36" s="116"/>
      <c r="I36" s="116"/>
      <c r="J36" s="163"/>
    </row>
    <row r="37" spans="1:10" s="146" customFormat="1" ht="26" x14ac:dyDescent="0.3">
      <c r="A37" s="119" t="s">
        <v>30</v>
      </c>
      <c r="B37" s="119" t="s">
        <v>217</v>
      </c>
      <c r="C37" s="120"/>
      <c r="D37" s="116"/>
      <c r="E37" s="163"/>
      <c r="F37" s="116"/>
      <c r="G37" s="163"/>
      <c r="H37" s="116"/>
      <c r="I37" s="116"/>
      <c r="J37" s="163"/>
    </row>
    <row r="38" spans="1:10" s="146" customFormat="1" ht="26" x14ac:dyDescent="0.3">
      <c r="A38" s="119" t="s">
        <v>29</v>
      </c>
      <c r="B38" s="119" t="s">
        <v>250</v>
      </c>
      <c r="C38" s="120">
        <v>700946</v>
      </c>
      <c r="D38" s="116"/>
      <c r="E38" s="163"/>
      <c r="F38" s="116"/>
      <c r="G38" s="163"/>
      <c r="H38" s="116">
        <v>3</v>
      </c>
      <c r="I38" s="116">
        <v>2</v>
      </c>
      <c r="J38" s="163">
        <v>15911</v>
      </c>
    </row>
    <row r="39" spans="1:10" s="146" customFormat="1" ht="26" x14ac:dyDescent="0.3">
      <c r="A39" s="119" t="s">
        <v>29</v>
      </c>
      <c r="B39" s="119" t="s">
        <v>251</v>
      </c>
      <c r="C39" s="120">
        <v>700912</v>
      </c>
      <c r="D39" s="116"/>
      <c r="E39" s="163"/>
      <c r="F39" s="116"/>
      <c r="G39" s="163"/>
      <c r="H39" s="116"/>
      <c r="I39" s="116">
        <v>1</v>
      </c>
      <c r="J39" s="163">
        <v>7585.4</v>
      </c>
    </row>
    <row r="40" spans="1:10" s="146" customFormat="1" ht="26" x14ac:dyDescent="0.3">
      <c r="A40" s="119" t="s">
        <v>29</v>
      </c>
      <c r="B40" s="119" t="s">
        <v>252</v>
      </c>
      <c r="C40" s="120"/>
      <c r="D40" s="116"/>
      <c r="E40" s="163"/>
      <c r="F40" s="116"/>
      <c r="G40" s="163"/>
      <c r="H40" s="116"/>
      <c r="I40" s="116"/>
      <c r="J40" s="163"/>
    </row>
    <row r="41" spans="1:10" s="146" customFormat="1" ht="26" x14ac:dyDescent="0.3">
      <c r="A41" s="119" t="s">
        <v>9</v>
      </c>
      <c r="B41" s="119" t="s">
        <v>20</v>
      </c>
      <c r="C41" s="120"/>
      <c r="D41" s="116"/>
      <c r="E41" s="163"/>
      <c r="F41" s="116"/>
      <c r="G41" s="163"/>
      <c r="H41" s="116"/>
      <c r="I41" s="116"/>
      <c r="J41" s="163"/>
    </row>
    <row r="42" spans="1:10" s="146" customFormat="1" ht="26" x14ac:dyDescent="0.3">
      <c r="A42" s="119" t="s">
        <v>9</v>
      </c>
      <c r="B42" s="119" t="s">
        <v>19</v>
      </c>
      <c r="C42" s="120"/>
      <c r="D42" s="116"/>
      <c r="E42" s="163"/>
      <c r="F42" s="116"/>
      <c r="G42" s="163"/>
      <c r="H42" s="116"/>
      <c r="I42" s="116"/>
      <c r="J42" s="163"/>
    </row>
    <row r="43" spans="1:10" x14ac:dyDescent="0.35">
      <c r="E43" s="98"/>
      <c r="G43" s="98"/>
      <c r="J43" s="98"/>
    </row>
    <row r="44" spans="1:10" s="156" customFormat="1" x14ac:dyDescent="0.3">
      <c r="A44" s="98"/>
      <c r="B44" s="98"/>
      <c r="C44" s="165" t="s">
        <v>238</v>
      </c>
      <c r="D44" s="154">
        <f t="shared" ref="D44:J44" si="0">SUM(D5:D42)</f>
        <v>0</v>
      </c>
      <c r="E44" s="154">
        <f t="shared" si="0"/>
        <v>0</v>
      </c>
      <c r="F44" s="154">
        <f t="shared" si="0"/>
        <v>22</v>
      </c>
      <c r="G44" s="166">
        <f t="shared" si="0"/>
        <v>121133.2</v>
      </c>
      <c r="H44" s="154">
        <f t="shared" si="0"/>
        <v>104</v>
      </c>
      <c r="I44" s="154">
        <f t="shared" si="0"/>
        <v>65</v>
      </c>
      <c r="J44" s="166">
        <f t="shared" si="0"/>
        <v>898048.52000000025</v>
      </c>
    </row>
    <row r="45" spans="1:10" x14ac:dyDescent="0.35">
      <c r="C45" s="167"/>
      <c r="D45" s="132"/>
      <c r="E45" s="168"/>
      <c r="F45" s="132"/>
      <c r="G45" s="168"/>
      <c r="H45" s="168"/>
      <c r="I45" s="132"/>
      <c r="J45" s="98"/>
    </row>
    <row r="46" spans="1:10" x14ac:dyDescent="0.35">
      <c r="B46" s="157" t="s">
        <v>194</v>
      </c>
      <c r="C46" s="169" t="s">
        <v>195</v>
      </c>
      <c r="D46" s="91" t="s">
        <v>196</v>
      </c>
      <c r="F46" s="344"/>
      <c r="G46" s="344"/>
      <c r="H46" s="170"/>
      <c r="J46" s="98"/>
    </row>
    <row r="47" spans="1:10" x14ac:dyDescent="0.35">
      <c r="B47" s="159" t="s">
        <v>197</v>
      </c>
      <c r="C47" s="115">
        <f>D44+F44+H44+I44</f>
        <v>191</v>
      </c>
      <c r="D47" s="114">
        <f>E44+G44+J44</f>
        <v>1019181.7200000002</v>
      </c>
      <c r="F47" s="168"/>
      <c r="G47" s="171"/>
      <c r="H47" s="172"/>
      <c r="I47" s="172"/>
      <c r="J47" s="172"/>
    </row>
    <row r="48" spans="1:10" x14ac:dyDescent="0.35">
      <c r="B48" s="159" t="s">
        <v>198</v>
      </c>
      <c r="C48" s="115">
        <f>F44</f>
        <v>22</v>
      </c>
      <c r="D48" s="114">
        <f>G44</f>
        <v>121133.2</v>
      </c>
      <c r="E48" s="98"/>
      <c r="F48" s="168"/>
      <c r="G48" s="172"/>
      <c r="H48" s="172"/>
      <c r="I48" s="172"/>
      <c r="J48" s="172"/>
    </row>
    <row r="49" spans="2:10" x14ac:dyDescent="0.35">
      <c r="B49" s="159" t="s">
        <v>199</v>
      </c>
      <c r="C49" s="115">
        <f>D44+I44</f>
        <v>65</v>
      </c>
      <c r="D49" s="114">
        <f>E44+J44</f>
        <v>898048.52000000025</v>
      </c>
      <c r="E49" s="98"/>
      <c r="F49" s="173"/>
      <c r="G49" s="174"/>
      <c r="H49" s="174"/>
      <c r="I49" s="174"/>
      <c r="J49" s="175"/>
    </row>
    <row r="50" spans="2:10" x14ac:dyDescent="0.35">
      <c r="B50" s="159" t="s">
        <v>200</v>
      </c>
      <c r="C50" s="115">
        <f>C49+C48</f>
        <v>87</v>
      </c>
      <c r="D50" s="114">
        <f>D49+D48</f>
        <v>1019181.7200000002</v>
      </c>
      <c r="E50" s="98"/>
      <c r="F50" s="173"/>
      <c r="G50" s="174"/>
      <c r="H50" s="174"/>
      <c r="I50" s="174"/>
      <c r="J50" s="174"/>
    </row>
    <row r="51" spans="2:10" x14ac:dyDescent="0.35">
      <c r="C51" s="167"/>
      <c r="D51" s="168"/>
      <c r="E51" s="98"/>
      <c r="F51" s="176"/>
      <c r="G51" s="177"/>
      <c r="H51" s="177"/>
      <c r="I51" s="177"/>
      <c r="J51" s="177"/>
    </row>
    <row r="52" spans="2:10" x14ac:dyDescent="0.35">
      <c r="B52" s="157" t="s">
        <v>70</v>
      </c>
      <c r="C52" s="169" t="s">
        <v>195</v>
      </c>
      <c r="D52" s="91" t="s">
        <v>196</v>
      </c>
      <c r="E52" s="98"/>
      <c r="F52" s="173"/>
      <c r="G52" s="178"/>
      <c r="H52" s="178"/>
      <c r="I52" s="178"/>
      <c r="J52" s="178"/>
    </row>
    <row r="53" spans="2:10" x14ac:dyDescent="0.35">
      <c r="B53" s="159" t="s">
        <v>197</v>
      </c>
      <c r="C53" s="115">
        <f>D17+D18+F17+F18+H17+H18+I17+I18</f>
        <v>43</v>
      </c>
      <c r="D53" s="114">
        <f>E17+E18+G17+G18+J17+J18</f>
        <v>441052.95999999996</v>
      </c>
      <c r="E53" s="98"/>
      <c r="F53" s="173"/>
      <c r="G53" s="179"/>
      <c r="H53" s="179"/>
      <c r="I53" s="179"/>
      <c r="J53" s="179"/>
    </row>
    <row r="54" spans="2:10" x14ac:dyDescent="0.35">
      <c r="B54" s="159" t="s">
        <v>198</v>
      </c>
      <c r="C54" s="115">
        <f>F17+F18</f>
        <v>5</v>
      </c>
      <c r="D54" s="114">
        <f>G17+G18</f>
        <v>68501</v>
      </c>
      <c r="E54" s="98"/>
      <c r="F54" s="176"/>
      <c r="G54" s="177"/>
      <c r="H54" s="177"/>
      <c r="I54" s="177"/>
      <c r="J54" s="177"/>
    </row>
    <row r="55" spans="2:10" x14ac:dyDescent="0.35">
      <c r="B55" s="159" t="s">
        <v>199</v>
      </c>
      <c r="C55" s="115">
        <f>D17+D18+I17+I18</f>
        <v>11</v>
      </c>
      <c r="D55" s="114">
        <f>E17+E18+J17+J18</f>
        <v>372551.95999999996</v>
      </c>
      <c r="E55" s="98"/>
      <c r="F55" s="173"/>
      <c r="G55" s="178"/>
      <c r="H55" s="179"/>
      <c r="I55" s="179"/>
      <c r="J55" s="179"/>
    </row>
    <row r="56" spans="2:10" x14ac:dyDescent="0.35">
      <c r="B56" s="159" t="s">
        <v>200</v>
      </c>
      <c r="C56" s="115">
        <f>C55+C54</f>
        <v>16</v>
      </c>
      <c r="D56" s="114">
        <f>D55+D54</f>
        <v>441052.95999999996</v>
      </c>
      <c r="E56" s="98"/>
      <c r="F56" s="173"/>
      <c r="G56" s="179"/>
      <c r="H56" s="179"/>
      <c r="I56" s="179"/>
      <c r="J56" s="179"/>
    </row>
    <row r="57" spans="2:10" x14ac:dyDescent="0.35">
      <c r="E57" s="98"/>
      <c r="F57" s="176"/>
      <c r="G57" s="177"/>
      <c r="H57" s="177"/>
      <c r="I57" s="177"/>
      <c r="J57" s="177"/>
    </row>
    <row r="58" spans="2:10" x14ac:dyDescent="0.35">
      <c r="B58" s="98" t="s">
        <v>230</v>
      </c>
      <c r="C58" s="169" t="s">
        <v>195</v>
      </c>
      <c r="D58" s="91" t="s">
        <v>196</v>
      </c>
      <c r="E58" s="98"/>
      <c r="F58" s="173"/>
      <c r="G58" s="178"/>
      <c r="H58" s="178"/>
      <c r="I58" s="178"/>
      <c r="J58" s="178"/>
    </row>
    <row r="59" spans="2:10" x14ac:dyDescent="0.35">
      <c r="B59" s="159" t="s">
        <v>197</v>
      </c>
      <c r="C59" s="115">
        <f>+C47-C53</f>
        <v>148</v>
      </c>
      <c r="D59" s="114">
        <f>+D47-D53</f>
        <v>578128.76000000024</v>
      </c>
      <c r="E59" s="98"/>
      <c r="F59" s="173"/>
      <c r="G59" s="178"/>
      <c r="H59" s="179"/>
      <c r="I59" s="178"/>
      <c r="J59" s="175"/>
    </row>
    <row r="60" spans="2:10" x14ac:dyDescent="0.35">
      <c r="B60" s="159" t="s">
        <v>198</v>
      </c>
      <c r="C60" s="115">
        <f t="shared" ref="C60:D62" si="1">+C48-C54</f>
        <v>17</v>
      </c>
      <c r="D60" s="114">
        <f t="shared" si="1"/>
        <v>52632.2</v>
      </c>
      <c r="F60" s="176"/>
      <c r="G60" s="180"/>
      <c r="H60" s="177"/>
      <c r="I60" s="180"/>
      <c r="J60" s="177"/>
    </row>
    <row r="61" spans="2:10" x14ac:dyDescent="0.35">
      <c r="B61" s="159" t="s">
        <v>199</v>
      </c>
      <c r="C61" s="115">
        <f t="shared" si="1"/>
        <v>54</v>
      </c>
      <c r="D61" s="114">
        <f t="shared" si="1"/>
        <v>525496.56000000029</v>
      </c>
      <c r="F61" s="173"/>
      <c r="G61" s="177"/>
      <c r="H61" s="177"/>
      <c r="I61" s="177"/>
      <c r="J61" s="177"/>
    </row>
    <row r="62" spans="2:10" x14ac:dyDescent="0.35">
      <c r="B62" s="159" t="s">
        <v>200</v>
      </c>
      <c r="C62" s="115">
        <f t="shared" si="1"/>
        <v>71</v>
      </c>
      <c r="D62" s="114">
        <f>+D60+D61</f>
        <v>578128.76000000024</v>
      </c>
    </row>
  </sheetData>
  <mergeCells count="1">
    <mergeCell ref="F46:G46"/>
  </mergeCells>
  <conditionalFormatting sqref="A8:B11">
    <cfRule type="cellIs" dxfId="147" priority="6" stopIfTrue="1" operator="equal">
      <formula>"&lt;&gt;"""""</formula>
    </cfRule>
  </conditionalFormatting>
  <conditionalFormatting sqref="A12:C14">
    <cfRule type="cellIs" dxfId="146" priority="8" stopIfTrue="1" operator="equal">
      <formula>"&lt;&gt;"""""</formula>
    </cfRule>
  </conditionalFormatting>
  <conditionalFormatting sqref="A15:J42">
    <cfRule type="cellIs" dxfId="145" priority="1" stopIfTrue="1" operator="equal">
      <formula>"&lt;&gt;"""""</formula>
    </cfRule>
  </conditionalFormatting>
  <conditionalFormatting sqref="B5:B7">
    <cfRule type="cellIs" dxfId="144" priority="2" stopIfTrue="1" operator="equal">
      <formula>"&lt;&gt;"""""</formula>
    </cfRule>
  </conditionalFormatting>
  <conditionalFormatting sqref="B1:C2">
    <cfRule type="cellIs" dxfId="143" priority="7" stopIfTrue="1" operator="equal">
      <formula>"&lt;&gt;"""""</formula>
    </cfRule>
  </conditionalFormatting>
  <conditionalFormatting sqref="C5:C11">
    <cfRule type="cellIs" dxfId="142" priority="3" stopIfTrue="1" operator="equal">
      <formula>"&lt;&gt;"""""</formula>
    </cfRule>
  </conditionalFormatting>
  <conditionalFormatting sqref="C44:J44">
    <cfRule type="cellIs" dxfId="141" priority="5" stopIfTrue="1" operator="equal">
      <formula>"&lt;&gt;"""""</formula>
    </cfRule>
  </conditionalFormatting>
  <conditionalFormatting sqref="D5:J14">
    <cfRule type="cellIs" dxfId="140" priority="4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BFCB-7AC1-4B22-A64E-D68BBA4817E1}">
  <dimension ref="A1:J248"/>
  <sheetViews>
    <sheetView topLeftCell="B14" workbookViewId="0">
      <selection activeCell="H14" sqref="H14"/>
    </sheetView>
  </sheetViews>
  <sheetFormatPr defaultColWidth="18.54296875" defaultRowHeight="13" x14ac:dyDescent="0.35"/>
  <cols>
    <col min="1" max="1" width="35.7265625" style="98" customWidth="1"/>
    <col min="2" max="2" width="64.26953125" style="98" customWidth="1"/>
    <col min="3" max="3" width="18.54296875" style="183"/>
    <col min="4" max="4" width="14.26953125" style="183" customWidth="1"/>
    <col min="5" max="5" width="14.26953125" style="195" customWidth="1"/>
    <col min="6" max="6" width="14.26953125" style="183" customWidth="1"/>
    <col min="7" max="7" width="14.26953125" style="195" customWidth="1"/>
    <col min="8" max="9" width="14.26953125" style="183" customWidth="1"/>
    <col min="10" max="10" width="14.26953125" style="195" customWidth="1"/>
    <col min="11" max="16384" width="18.54296875" style="183"/>
  </cols>
  <sheetData>
    <row r="1" spans="1:10" s="145" customFormat="1" x14ac:dyDescent="0.3">
      <c r="A1" s="105" t="s">
        <v>201</v>
      </c>
      <c r="B1" s="181" t="s">
        <v>49</v>
      </c>
      <c r="C1" s="143"/>
      <c r="D1" s="143"/>
      <c r="E1" s="143"/>
      <c r="F1" s="143"/>
      <c r="G1" s="143"/>
      <c r="H1" s="143"/>
      <c r="I1" s="143"/>
      <c r="J1" s="143"/>
    </row>
    <row r="2" spans="1:10" s="145" customFormat="1" x14ac:dyDescent="0.3">
      <c r="A2" s="105" t="s">
        <v>203</v>
      </c>
      <c r="B2" s="181">
        <v>2023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0"/>
      <c r="B3" s="101"/>
      <c r="C3" s="143"/>
      <c r="D3" s="182"/>
      <c r="E3" s="182"/>
      <c r="F3" s="182"/>
      <c r="G3" s="182"/>
      <c r="H3" s="182"/>
      <c r="I3" s="182"/>
      <c r="J3" s="182"/>
    </row>
    <row r="4" spans="1:10" s="146" customFormat="1" ht="26" x14ac:dyDescent="0.3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86" customFormat="1" ht="26" x14ac:dyDescent="0.3">
      <c r="A5" s="111" t="s">
        <v>51</v>
      </c>
      <c r="B5" s="111" t="s">
        <v>253</v>
      </c>
      <c r="C5" s="184"/>
      <c r="D5" s="149"/>
      <c r="E5" s="185"/>
      <c r="F5" s="149"/>
      <c r="G5" s="185"/>
      <c r="H5" s="149"/>
      <c r="I5" s="149"/>
      <c r="J5" s="185"/>
    </row>
    <row r="6" spans="1:10" s="186" customFormat="1" ht="26" x14ac:dyDescent="0.3">
      <c r="A6" s="111" t="s">
        <v>51</v>
      </c>
      <c r="B6" s="111" t="s">
        <v>254</v>
      </c>
      <c r="C6" s="184"/>
      <c r="D6" s="149"/>
      <c r="E6" s="185"/>
      <c r="F6" s="149"/>
      <c r="G6" s="185"/>
      <c r="H6" s="149"/>
      <c r="I6" s="149"/>
      <c r="J6" s="185"/>
    </row>
    <row r="7" spans="1:10" s="186" customFormat="1" ht="26" x14ac:dyDescent="0.3">
      <c r="A7" s="111" t="s">
        <v>51</v>
      </c>
      <c r="B7" s="111" t="s">
        <v>52</v>
      </c>
      <c r="C7" s="184"/>
      <c r="D7" s="149"/>
      <c r="E7" s="185"/>
      <c r="F7" s="149"/>
      <c r="G7" s="185"/>
      <c r="H7" s="149"/>
      <c r="I7" s="149"/>
      <c r="J7" s="185"/>
    </row>
    <row r="8" spans="1:10" s="186" customFormat="1" ht="26" x14ac:dyDescent="0.3">
      <c r="A8" s="111" t="s">
        <v>51</v>
      </c>
      <c r="B8" s="111" t="s">
        <v>255</v>
      </c>
      <c r="C8" s="184"/>
      <c r="D8" s="149"/>
      <c r="E8" s="185"/>
      <c r="F8" s="149"/>
      <c r="G8" s="185"/>
      <c r="H8" s="149"/>
      <c r="I8" s="149"/>
      <c r="J8" s="185"/>
    </row>
    <row r="9" spans="1:10" s="186" customFormat="1" ht="26" x14ac:dyDescent="0.3">
      <c r="A9" s="111" t="s">
        <v>51</v>
      </c>
      <c r="B9" s="111" t="s">
        <v>64</v>
      </c>
      <c r="C9" s="120"/>
      <c r="D9" s="149"/>
      <c r="E9" s="185"/>
      <c r="F9" s="149"/>
      <c r="G9" s="185"/>
      <c r="H9" s="149"/>
      <c r="I9" s="149"/>
      <c r="J9" s="185"/>
    </row>
    <row r="10" spans="1:10" s="186" customFormat="1" ht="39" x14ac:dyDescent="0.3">
      <c r="A10" s="111" t="s">
        <v>18</v>
      </c>
      <c r="B10" s="111" t="s">
        <v>241</v>
      </c>
      <c r="C10" s="187"/>
      <c r="D10" s="149"/>
      <c r="E10" s="185"/>
      <c r="F10" s="149"/>
      <c r="G10" s="185"/>
      <c r="H10" s="149"/>
      <c r="I10" s="149"/>
      <c r="J10" s="185"/>
    </row>
    <row r="11" spans="1:10" s="186" customFormat="1" x14ac:dyDescent="0.3">
      <c r="A11" s="111" t="s">
        <v>37</v>
      </c>
      <c r="B11" s="111" t="s">
        <v>240</v>
      </c>
      <c r="C11" s="184"/>
      <c r="D11" s="149"/>
      <c r="E11" s="185"/>
      <c r="F11" s="149"/>
      <c r="G11" s="185"/>
      <c r="H11" s="149"/>
      <c r="I11" s="149"/>
      <c r="J11" s="185"/>
    </row>
    <row r="12" spans="1:10" s="186" customFormat="1" ht="26" x14ac:dyDescent="0.3">
      <c r="A12" s="111" t="s">
        <v>29</v>
      </c>
      <c r="B12" s="111" t="s">
        <v>256</v>
      </c>
      <c r="C12" s="184"/>
      <c r="D12" s="149"/>
      <c r="E12" s="185"/>
      <c r="F12" s="149"/>
      <c r="G12" s="185"/>
      <c r="H12" s="149"/>
      <c r="I12" s="149"/>
      <c r="J12" s="185"/>
    </row>
    <row r="13" spans="1:10" s="186" customFormat="1" ht="52" x14ac:dyDescent="0.3">
      <c r="A13" s="111" t="s">
        <v>21</v>
      </c>
      <c r="B13" s="111" t="s">
        <v>257</v>
      </c>
      <c r="C13" s="1"/>
      <c r="D13" s="149"/>
      <c r="E13" s="185"/>
      <c r="F13" s="149"/>
      <c r="G13" s="185"/>
      <c r="H13" s="149"/>
      <c r="I13" s="149"/>
      <c r="J13" s="185"/>
    </row>
    <row r="14" spans="1:10" s="186" customFormat="1" ht="26" x14ac:dyDescent="0.3">
      <c r="A14" s="119" t="s">
        <v>9</v>
      </c>
      <c r="B14" s="119" t="s">
        <v>11</v>
      </c>
      <c r="C14" s="184"/>
      <c r="D14" s="149"/>
      <c r="E14" s="185"/>
      <c r="F14" s="149"/>
      <c r="G14" s="185"/>
      <c r="H14" s="149"/>
      <c r="I14" s="149"/>
      <c r="J14" s="185"/>
    </row>
    <row r="15" spans="1:10" s="186" customFormat="1" ht="26" x14ac:dyDescent="0.3">
      <c r="A15" s="119" t="s">
        <v>9</v>
      </c>
      <c r="B15" s="119" t="s">
        <v>11</v>
      </c>
      <c r="C15" s="184"/>
      <c r="D15" s="149"/>
      <c r="E15" s="185"/>
      <c r="F15" s="149"/>
      <c r="G15" s="185"/>
      <c r="H15" s="149"/>
      <c r="I15" s="149"/>
      <c r="J15" s="185"/>
    </row>
    <row r="16" spans="1:10" s="186" customFormat="1" ht="26" x14ac:dyDescent="0.3">
      <c r="A16" s="119" t="s">
        <v>53</v>
      </c>
      <c r="B16" s="119" t="s">
        <v>258</v>
      </c>
      <c r="C16" s="8"/>
      <c r="D16" s="149"/>
      <c r="E16" s="185"/>
      <c r="F16" s="188"/>
      <c r="G16" s="189"/>
      <c r="H16" s="188"/>
      <c r="I16" s="188"/>
      <c r="J16" s="189"/>
    </row>
    <row r="17" spans="1:10" s="186" customFormat="1" ht="26" x14ac:dyDescent="0.3">
      <c r="A17" s="111" t="s">
        <v>56</v>
      </c>
      <c r="B17" s="111" t="s">
        <v>57</v>
      </c>
      <c r="C17" s="120">
        <v>701510</v>
      </c>
      <c r="D17" s="188"/>
      <c r="E17" s="189"/>
      <c r="F17" s="188"/>
      <c r="G17" s="189"/>
      <c r="H17" s="188"/>
      <c r="I17" s="188">
        <v>1</v>
      </c>
      <c r="J17" s="189"/>
    </row>
    <row r="18" spans="1:10" s="186" customFormat="1" ht="26" x14ac:dyDescent="0.3">
      <c r="A18" s="111" t="s">
        <v>27</v>
      </c>
      <c r="B18" s="111" t="s">
        <v>28</v>
      </c>
      <c r="C18" s="184"/>
      <c r="D18" s="149"/>
      <c r="E18" s="185"/>
      <c r="F18" s="149"/>
      <c r="G18" s="185"/>
      <c r="H18" s="149"/>
      <c r="I18" s="149"/>
      <c r="J18" s="185"/>
    </row>
    <row r="19" spans="1:10" s="186" customFormat="1" ht="39" x14ac:dyDescent="0.3">
      <c r="A19" s="111" t="s">
        <v>9</v>
      </c>
      <c r="B19" s="119" t="s">
        <v>54</v>
      </c>
      <c r="C19" s="120"/>
      <c r="D19" s="188"/>
      <c r="E19" s="189"/>
      <c r="F19" s="188"/>
      <c r="G19" s="189"/>
      <c r="H19" s="188"/>
      <c r="I19" s="188"/>
      <c r="J19" s="189"/>
    </row>
    <row r="20" spans="1:10" s="186" customFormat="1" ht="26" x14ac:dyDescent="0.3">
      <c r="A20" s="111" t="s">
        <v>375</v>
      </c>
      <c r="B20" s="119" t="s">
        <v>378</v>
      </c>
      <c r="C20" s="184" t="s">
        <v>417</v>
      </c>
      <c r="D20" s="188"/>
      <c r="E20" s="189"/>
      <c r="F20" s="188"/>
      <c r="G20" s="189"/>
      <c r="H20" s="188">
        <v>1</v>
      </c>
      <c r="I20" s="188"/>
      <c r="J20" s="189"/>
    </row>
    <row r="21" spans="1:10" s="186" customFormat="1" ht="26" x14ac:dyDescent="0.3">
      <c r="A21" s="111" t="s">
        <v>9</v>
      </c>
      <c r="B21" s="119" t="s">
        <v>55</v>
      </c>
      <c r="C21" s="120"/>
      <c r="D21" s="188"/>
      <c r="E21" s="189"/>
      <c r="F21" s="188"/>
      <c r="G21" s="189"/>
      <c r="H21" s="188"/>
      <c r="I21" s="188"/>
      <c r="J21" s="189"/>
    </row>
    <row r="22" spans="1:10" s="186" customFormat="1" x14ac:dyDescent="0.3">
      <c r="A22" s="111" t="s">
        <v>25</v>
      </c>
      <c r="B22" s="119" t="s">
        <v>259</v>
      </c>
      <c r="C22" s="120"/>
      <c r="D22" s="188"/>
      <c r="E22" s="189"/>
      <c r="F22" s="188"/>
      <c r="G22" s="189"/>
      <c r="H22" s="188"/>
      <c r="I22" s="188"/>
      <c r="J22" s="189"/>
    </row>
    <row r="23" spans="1:10" s="186" customFormat="1" x14ac:dyDescent="0.3">
      <c r="A23" s="111" t="s">
        <v>25</v>
      </c>
      <c r="B23" s="119" t="s">
        <v>260</v>
      </c>
      <c r="C23" s="120"/>
      <c r="D23" s="188"/>
      <c r="E23" s="189"/>
      <c r="F23" s="188"/>
      <c r="G23" s="189"/>
      <c r="H23" s="188"/>
      <c r="I23" s="188"/>
      <c r="J23" s="189"/>
    </row>
    <row r="24" spans="1:10" s="186" customFormat="1" x14ac:dyDescent="0.3">
      <c r="A24" s="111" t="s">
        <v>25</v>
      </c>
      <c r="B24" s="119" t="s">
        <v>261</v>
      </c>
      <c r="C24" s="120"/>
      <c r="D24" s="188"/>
      <c r="E24" s="189"/>
      <c r="F24" s="188"/>
      <c r="G24" s="189"/>
      <c r="H24" s="188"/>
      <c r="I24" s="188"/>
      <c r="J24" s="189"/>
    </row>
    <row r="25" spans="1:10" s="186" customFormat="1" x14ac:dyDescent="0.3">
      <c r="A25" s="111" t="s">
        <v>25</v>
      </c>
      <c r="B25" s="119" t="s">
        <v>262</v>
      </c>
      <c r="C25" s="120"/>
      <c r="D25" s="188"/>
      <c r="E25" s="189"/>
      <c r="F25" s="188"/>
      <c r="G25" s="189"/>
      <c r="H25" s="188"/>
      <c r="I25" s="188"/>
      <c r="J25" s="189"/>
    </row>
    <row r="26" spans="1:10" s="186" customFormat="1" x14ac:dyDescent="0.3">
      <c r="A26" s="111" t="s">
        <v>25</v>
      </c>
      <c r="B26" s="119" t="s">
        <v>263</v>
      </c>
      <c r="C26" s="120"/>
      <c r="D26" s="188"/>
      <c r="E26" s="189"/>
      <c r="F26" s="188"/>
      <c r="G26" s="189"/>
      <c r="H26" s="188"/>
      <c r="I26" s="188"/>
      <c r="J26" s="189"/>
    </row>
    <row r="27" spans="1:10" s="186" customFormat="1" x14ac:dyDescent="0.3">
      <c r="A27" s="111" t="s">
        <v>25</v>
      </c>
      <c r="B27" s="119" t="s">
        <v>264</v>
      </c>
      <c r="C27" s="120"/>
      <c r="D27" s="188"/>
      <c r="E27" s="189"/>
      <c r="F27" s="188"/>
      <c r="G27" s="189"/>
      <c r="H27" s="188"/>
      <c r="I27" s="188"/>
      <c r="J27" s="189"/>
    </row>
    <row r="28" spans="1:10" s="186" customFormat="1" x14ac:dyDescent="0.3">
      <c r="A28" s="111" t="s">
        <v>25</v>
      </c>
      <c r="B28" s="119" t="s">
        <v>265</v>
      </c>
      <c r="C28" s="120"/>
      <c r="D28" s="188"/>
      <c r="E28" s="189"/>
      <c r="F28" s="188"/>
      <c r="G28" s="189"/>
      <c r="H28" s="188"/>
      <c r="I28" s="188"/>
      <c r="J28" s="189"/>
    </row>
    <row r="29" spans="1:10" s="186" customFormat="1" ht="26" x14ac:dyDescent="0.3">
      <c r="A29" s="111" t="s">
        <v>25</v>
      </c>
      <c r="B29" s="119" t="s">
        <v>61</v>
      </c>
      <c r="C29" s="1"/>
      <c r="D29" s="149"/>
      <c r="E29" s="185"/>
      <c r="F29" s="149"/>
      <c r="G29" s="185"/>
      <c r="H29" s="149"/>
      <c r="I29" s="149"/>
      <c r="J29" s="185"/>
    </row>
    <row r="30" spans="1:10" s="186" customFormat="1" ht="26" x14ac:dyDescent="0.3">
      <c r="A30" s="111" t="s">
        <v>25</v>
      </c>
      <c r="B30" s="119" t="s">
        <v>39</v>
      </c>
      <c r="C30" s="1"/>
      <c r="D30" s="149"/>
      <c r="E30" s="185"/>
      <c r="F30" s="149"/>
      <c r="G30" s="185"/>
      <c r="H30" s="149"/>
      <c r="I30" s="149"/>
      <c r="J30" s="185"/>
    </row>
    <row r="31" spans="1:10" s="186" customFormat="1" ht="26" x14ac:dyDescent="0.3">
      <c r="A31" s="111" t="s">
        <v>25</v>
      </c>
      <c r="B31" s="119" t="s">
        <v>40</v>
      </c>
      <c r="C31" s="1"/>
      <c r="D31" s="149"/>
      <c r="E31" s="185"/>
      <c r="F31" s="149"/>
      <c r="G31" s="185"/>
      <c r="H31" s="149"/>
      <c r="I31" s="149"/>
      <c r="J31" s="185"/>
    </row>
    <row r="32" spans="1:10" s="186" customFormat="1" ht="26" x14ac:dyDescent="0.3">
      <c r="A32" s="111" t="s">
        <v>25</v>
      </c>
      <c r="B32" s="119" t="s">
        <v>266</v>
      </c>
      <c r="C32" s="1"/>
      <c r="D32" s="149"/>
      <c r="E32" s="185"/>
      <c r="F32" s="149"/>
      <c r="G32" s="185"/>
      <c r="H32" s="149"/>
      <c r="I32" s="149"/>
      <c r="J32" s="185"/>
    </row>
    <row r="33" spans="1:10" s="186" customFormat="1" ht="26" x14ac:dyDescent="0.3">
      <c r="A33" s="111" t="s">
        <v>25</v>
      </c>
      <c r="B33" s="119" t="s">
        <v>43</v>
      </c>
      <c r="C33" s="1"/>
      <c r="D33" s="149"/>
      <c r="E33" s="185"/>
      <c r="F33" s="149"/>
      <c r="G33" s="185"/>
      <c r="H33" s="149"/>
      <c r="I33" s="149"/>
      <c r="J33" s="185"/>
    </row>
    <row r="34" spans="1:10" s="186" customFormat="1" ht="26" x14ac:dyDescent="0.3">
      <c r="A34" s="111" t="s">
        <v>25</v>
      </c>
      <c r="B34" s="119" t="s">
        <v>48</v>
      </c>
      <c r="C34" s="1"/>
      <c r="D34" s="149"/>
      <c r="E34" s="185"/>
      <c r="F34" s="149"/>
      <c r="G34" s="185"/>
      <c r="H34" s="149"/>
      <c r="I34" s="149"/>
      <c r="J34" s="185"/>
    </row>
    <row r="35" spans="1:10" s="186" customFormat="1" ht="26" x14ac:dyDescent="0.3">
      <c r="A35" s="111" t="s">
        <v>25</v>
      </c>
      <c r="B35" s="119" t="s">
        <v>267</v>
      </c>
      <c r="C35" s="1"/>
      <c r="D35" s="149"/>
      <c r="E35" s="185"/>
      <c r="F35" s="149"/>
      <c r="G35" s="185"/>
      <c r="H35" s="149"/>
      <c r="I35" s="149"/>
      <c r="J35" s="185"/>
    </row>
    <row r="36" spans="1:10" s="186" customFormat="1" x14ac:dyDescent="0.3">
      <c r="A36" s="111" t="s">
        <v>395</v>
      </c>
      <c r="B36" s="119" t="s">
        <v>405</v>
      </c>
      <c r="C36" s="1">
        <v>701470</v>
      </c>
      <c r="D36" s="149"/>
      <c r="E36" s="185"/>
      <c r="F36" s="149"/>
      <c r="G36" s="185"/>
      <c r="H36" s="149">
        <v>1</v>
      </c>
      <c r="I36" s="149"/>
      <c r="J36" s="185"/>
    </row>
    <row r="37" spans="1:10" s="186" customFormat="1" ht="26" x14ac:dyDescent="0.3">
      <c r="A37" s="111" t="s">
        <v>29</v>
      </c>
      <c r="B37" s="119" t="s">
        <v>65</v>
      </c>
      <c r="C37" s="120"/>
      <c r="D37" s="188"/>
      <c r="E37" s="189"/>
      <c r="F37" s="188"/>
      <c r="G37" s="189"/>
      <c r="H37" s="188"/>
      <c r="I37" s="188"/>
      <c r="J37" s="189"/>
    </row>
    <row r="38" spans="1:10" s="186" customFormat="1" ht="26" x14ac:dyDescent="0.3">
      <c r="A38" s="119" t="s">
        <v>23</v>
      </c>
      <c r="B38" s="119" t="s">
        <v>24</v>
      </c>
      <c r="C38" s="120"/>
      <c r="D38" s="188"/>
      <c r="E38" s="189"/>
      <c r="F38" s="188"/>
      <c r="G38" s="189"/>
      <c r="H38" s="188"/>
      <c r="I38" s="188"/>
      <c r="J38" s="189"/>
    </row>
    <row r="39" spans="1:10" s="186" customFormat="1" x14ac:dyDescent="0.3">
      <c r="A39" s="111" t="s">
        <v>59</v>
      </c>
      <c r="B39" s="111" t="s">
        <v>60</v>
      </c>
      <c r="C39" s="184"/>
      <c r="D39" s="149"/>
      <c r="E39" s="185"/>
      <c r="F39" s="149"/>
      <c r="G39" s="185"/>
      <c r="H39" s="149"/>
      <c r="I39" s="149"/>
      <c r="J39" s="185"/>
    </row>
    <row r="40" spans="1:10" x14ac:dyDescent="0.35">
      <c r="C40" s="190"/>
      <c r="E40" s="191"/>
      <c r="G40" s="191"/>
      <c r="J40" s="191"/>
    </row>
    <row r="41" spans="1:10" x14ac:dyDescent="0.35">
      <c r="C41" s="192" t="s">
        <v>193</v>
      </c>
      <c r="D41" s="193">
        <f t="shared" ref="D41:J41" si="0">SUM(D5:D39)</f>
        <v>0</v>
      </c>
      <c r="E41" s="193">
        <f t="shared" si="0"/>
        <v>0</v>
      </c>
      <c r="F41" s="193">
        <f t="shared" si="0"/>
        <v>0</v>
      </c>
      <c r="G41" s="194">
        <f t="shared" si="0"/>
        <v>0</v>
      </c>
      <c r="H41" s="193">
        <f t="shared" si="0"/>
        <v>2</v>
      </c>
      <c r="I41" s="193">
        <f t="shared" si="0"/>
        <v>1</v>
      </c>
      <c r="J41" s="194">
        <f t="shared" si="0"/>
        <v>0</v>
      </c>
    </row>
    <row r="42" spans="1:10" x14ac:dyDescent="0.35">
      <c r="D42" s="195"/>
      <c r="E42" s="196"/>
      <c r="F42" s="195"/>
      <c r="G42" s="196"/>
      <c r="H42" s="196"/>
      <c r="I42" s="195"/>
      <c r="J42" s="183"/>
    </row>
    <row r="43" spans="1:10" x14ac:dyDescent="0.35">
      <c r="D43" s="195"/>
      <c r="F43" s="195"/>
      <c r="H43" s="195"/>
      <c r="I43" s="195"/>
      <c r="J43" s="183"/>
    </row>
    <row r="44" spans="1:10" x14ac:dyDescent="0.35">
      <c r="B44" s="197" t="s">
        <v>194</v>
      </c>
      <c r="C44" s="198" t="s">
        <v>195</v>
      </c>
      <c r="D44" s="199" t="s">
        <v>196</v>
      </c>
      <c r="F44" s="345"/>
      <c r="G44" s="345"/>
    </row>
    <row r="45" spans="1:10" x14ac:dyDescent="0.35">
      <c r="B45" s="200" t="s">
        <v>197</v>
      </c>
      <c r="C45" s="149">
        <f>F41+H41+I41</f>
        <v>3</v>
      </c>
      <c r="D45" s="185">
        <f>G41+J41</f>
        <v>0</v>
      </c>
      <c r="E45" s="183"/>
      <c r="J45" s="183"/>
    </row>
    <row r="46" spans="1:10" x14ac:dyDescent="0.35">
      <c r="B46" s="200" t="s">
        <v>198</v>
      </c>
      <c r="C46" s="149">
        <f>F41</f>
        <v>0</v>
      </c>
      <c r="D46" s="185">
        <f>G41</f>
        <v>0</v>
      </c>
      <c r="E46" s="183"/>
      <c r="J46" s="183"/>
    </row>
    <row r="47" spans="1:10" x14ac:dyDescent="0.35">
      <c r="B47" s="200" t="s">
        <v>199</v>
      </c>
      <c r="C47" s="149">
        <f>I41</f>
        <v>1</v>
      </c>
      <c r="D47" s="185">
        <f>J41</f>
        <v>0</v>
      </c>
      <c r="E47" s="183"/>
      <c r="J47" s="183"/>
    </row>
    <row r="48" spans="1:10" x14ac:dyDescent="0.35">
      <c r="B48" s="200" t="s">
        <v>200</v>
      </c>
      <c r="C48" s="149">
        <f>C47+C46</f>
        <v>1</v>
      </c>
      <c r="D48" s="185">
        <f>D47+D46</f>
        <v>0</v>
      </c>
      <c r="E48" s="183"/>
      <c r="J48" s="183"/>
    </row>
    <row r="49" spans="2:10" x14ac:dyDescent="0.35">
      <c r="B49" s="201"/>
      <c r="E49" s="183"/>
      <c r="J49" s="183"/>
    </row>
    <row r="50" spans="2:10" x14ac:dyDescent="0.35">
      <c r="E50" s="183"/>
      <c r="J50" s="183"/>
    </row>
    <row r="51" spans="2:10" x14ac:dyDescent="0.35">
      <c r="E51" s="183"/>
      <c r="J51" s="183"/>
    </row>
    <row r="52" spans="2:10" x14ac:dyDescent="0.35">
      <c r="E52" s="183"/>
      <c r="J52" s="183"/>
    </row>
    <row r="53" spans="2:10" x14ac:dyDescent="0.35">
      <c r="E53" s="183"/>
      <c r="J53" s="183"/>
    </row>
    <row r="54" spans="2:10" x14ac:dyDescent="0.35">
      <c r="E54" s="183"/>
      <c r="J54" s="183"/>
    </row>
    <row r="55" spans="2:10" x14ac:dyDescent="0.35">
      <c r="E55" s="183"/>
      <c r="J55" s="183"/>
    </row>
    <row r="56" spans="2:10" x14ac:dyDescent="0.35">
      <c r="E56" s="183"/>
      <c r="J56" s="183"/>
    </row>
    <row r="57" spans="2:10" x14ac:dyDescent="0.35">
      <c r="E57" s="183"/>
      <c r="J57" s="183"/>
    </row>
    <row r="58" spans="2:10" x14ac:dyDescent="0.35">
      <c r="E58" s="183"/>
      <c r="J58" s="183"/>
    </row>
    <row r="59" spans="2:10" x14ac:dyDescent="0.35">
      <c r="E59" s="183"/>
      <c r="J59" s="183"/>
    </row>
    <row r="60" spans="2:10" x14ac:dyDescent="0.35">
      <c r="E60" s="183"/>
      <c r="J60" s="183"/>
    </row>
    <row r="61" spans="2:10" x14ac:dyDescent="0.35">
      <c r="E61" s="183"/>
      <c r="G61" s="183"/>
      <c r="J61" s="183"/>
    </row>
    <row r="62" spans="2:10" x14ac:dyDescent="0.35">
      <c r="E62" s="183"/>
      <c r="G62" s="183"/>
      <c r="J62" s="183"/>
    </row>
    <row r="63" spans="2:10" x14ac:dyDescent="0.35">
      <c r="E63" s="183"/>
      <c r="G63" s="183"/>
      <c r="J63" s="183"/>
    </row>
    <row r="64" spans="2:10" x14ac:dyDescent="0.35">
      <c r="E64" s="183"/>
      <c r="G64" s="183"/>
      <c r="J64" s="183"/>
    </row>
    <row r="65" spans="5:10" x14ac:dyDescent="0.35">
      <c r="E65" s="183"/>
      <c r="G65" s="183"/>
      <c r="J65" s="183"/>
    </row>
    <row r="66" spans="5:10" x14ac:dyDescent="0.35">
      <c r="E66" s="183"/>
      <c r="G66" s="183"/>
      <c r="J66" s="183"/>
    </row>
    <row r="67" spans="5:10" x14ac:dyDescent="0.35">
      <c r="E67" s="183"/>
      <c r="G67" s="183"/>
      <c r="J67" s="183"/>
    </row>
    <row r="68" spans="5:10" x14ac:dyDescent="0.35">
      <c r="E68" s="183"/>
      <c r="G68" s="183"/>
      <c r="J68" s="183"/>
    </row>
    <row r="69" spans="5:10" x14ac:dyDescent="0.35">
      <c r="E69" s="183"/>
      <c r="G69" s="183"/>
      <c r="J69" s="183"/>
    </row>
    <row r="70" spans="5:10" x14ac:dyDescent="0.35">
      <c r="E70" s="183"/>
      <c r="G70" s="183"/>
      <c r="J70" s="183"/>
    </row>
    <row r="71" spans="5:10" x14ac:dyDescent="0.35">
      <c r="E71" s="183"/>
      <c r="G71" s="183"/>
      <c r="J71" s="183"/>
    </row>
    <row r="72" spans="5:10" x14ac:dyDescent="0.35">
      <c r="E72" s="183"/>
      <c r="G72" s="183"/>
      <c r="J72" s="183"/>
    </row>
    <row r="73" spans="5:10" x14ac:dyDescent="0.35">
      <c r="E73" s="183"/>
      <c r="G73" s="183"/>
      <c r="J73" s="183"/>
    </row>
    <row r="74" spans="5:10" x14ac:dyDescent="0.35">
      <c r="E74" s="183"/>
      <c r="G74" s="183"/>
      <c r="J74" s="183"/>
    </row>
    <row r="75" spans="5:10" x14ac:dyDescent="0.35">
      <c r="E75" s="183"/>
      <c r="G75" s="183"/>
      <c r="J75" s="183"/>
    </row>
    <row r="76" spans="5:10" x14ac:dyDescent="0.35">
      <c r="E76" s="183"/>
      <c r="G76" s="183"/>
      <c r="J76" s="183"/>
    </row>
    <row r="77" spans="5:10" x14ac:dyDescent="0.35">
      <c r="E77" s="183"/>
      <c r="G77" s="183"/>
      <c r="J77" s="183"/>
    </row>
    <row r="78" spans="5:10" x14ac:dyDescent="0.35">
      <c r="E78" s="183"/>
      <c r="G78" s="183"/>
      <c r="J78" s="183"/>
    </row>
    <row r="79" spans="5:10" x14ac:dyDescent="0.35">
      <c r="E79" s="183"/>
      <c r="G79" s="183"/>
      <c r="J79" s="183"/>
    </row>
    <row r="80" spans="5:10" x14ac:dyDescent="0.35">
      <c r="E80" s="183"/>
      <c r="G80" s="183"/>
      <c r="J80" s="183"/>
    </row>
    <row r="81" spans="5:10" x14ac:dyDescent="0.35">
      <c r="E81" s="183"/>
      <c r="G81" s="183"/>
      <c r="J81" s="183"/>
    </row>
    <row r="82" spans="5:10" x14ac:dyDescent="0.35">
      <c r="E82" s="183"/>
      <c r="G82" s="183"/>
      <c r="J82" s="183"/>
    </row>
    <row r="83" spans="5:10" x14ac:dyDescent="0.35">
      <c r="E83" s="183"/>
      <c r="G83" s="183"/>
      <c r="J83" s="183"/>
    </row>
    <row r="84" spans="5:10" x14ac:dyDescent="0.35">
      <c r="E84" s="183"/>
      <c r="G84" s="183"/>
      <c r="J84" s="183"/>
    </row>
    <row r="85" spans="5:10" x14ac:dyDescent="0.35">
      <c r="E85" s="183"/>
      <c r="G85" s="183"/>
      <c r="J85" s="183"/>
    </row>
    <row r="86" spans="5:10" x14ac:dyDescent="0.35">
      <c r="E86" s="183"/>
      <c r="G86" s="183"/>
      <c r="J86" s="183"/>
    </row>
    <row r="87" spans="5:10" x14ac:dyDescent="0.35">
      <c r="E87" s="183"/>
      <c r="G87" s="183"/>
      <c r="J87" s="183"/>
    </row>
    <row r="88" spans="5:10" x14ac:dyDescent="0.35">
      <c r="E88" s="183"/>
      <c r="G88" s="183"/>
      <c r="J88" s="183"/>
    </row>
    <row r="89" spans="5:10" x14ac:dyDescent="0.35">
      <c r="E89" s="183"/>
      <c r="G89" s="183"/>
      <c r="J89" s="183"/>
    </row>
    <row r="90" spans="5:10" x14ac:dyDescent="0.35">
      <c r="E90" s="183"/>
      <c r="G90" s="183"/>
      <c r="J90" s="183"/>
    </row>
    <row r="91" spans="5:10" x14ac:dyDescent="0.35">
      <c r="E91" s="183"/>
      <c r="G91" s="183"/>
      <c r="J91" s="183"/>
    </row>
    <row r="92" spans="5:10" x14ac:dyDescent="0.35">
      <c r="E92" s="183"/>
      <c r="G92" s="183"/>
      <c r="J92" s="183"/>
    </row>
    <row r="93" spans="5:10" x14ac:dyDescent="0.35">
      <c r="E93" s="183"/>
      <c r="G93" s="183"/>
      <c r="J93" s="183"/>
    </row>
    <row r="94" spans="5:10" x14ac:dyDescent="0.35">
      <c r="E94" s="183"/>
      <c r="G94" s="183"/>
      <c r="J94" s="183"/>
    </row>
    <row r="95" spans="5:10" x14ac:dyDescent="0.35">
      <c r="E95" s="183"/>
      <c r="G95" s="183"/>
      <c r="J95" s="183"/>
    </row>
    <row r="96" spans="5:10" x14ac:dyDescent="0.35">
      <c r="E96" s="183"/>
      <c r="G96" s="183"/>
      <c r="J96" s="183"/>
    </row>
    <row r="97" spans="5:10" x14ac:dyDescent="0.35">
      <c r="E97" s="183"/>
      <c r="G97" s="183"/>
      <c r="J97" s="183"/>
    </row>
    <row r="98" spans="5:10" x14ac:dyDescent="0.35">
      <c r="E98" s="183"/>
      <c r="G98" s="183"/>
      <c r="J98" s="183"/>
    </row>
    <row r="99" spans="5:10" x14ac:dyDescent="0.35">
      <c r="E99" s="183"/>
      <c r="G99" s="183"/>
      <c r="J99" s="183"/>
    </row>
    <row r="100" spans="5:10" x14ac:dyDescent="0.35">
      <c r="E100" s="183"/>
      <c r="G100" s="183"/>
      <c r="J100" s="183"/>
    </row>
    <row r="101" spans="5:10" x14ac:dyDescent="0.35">
      <c r="E101" s="183"/>
      <c r="G101" s="183"/>
      <c r="J101" s="183"/>
    </row>
    <row r="102" spans="5:10" x14ac:dyDescent="0.35">
      <c r="E102" s="183"/>
      <c r="G102" s="183"/>
      <c r="J102" s="183"/>
    </row>
    <row r="103" spans="5:10" x14ac:dyDescent="0.35">
      <c r="E103" s="183"/>
      <c r="G103" s="183"/>
      <c r="J103" s="183"/>
    </row>
    <row r="104" spans="5:10" x14ac:dyDescent="0.35">
      <c r="E104" s="183"/>
      <c r="G104" s="183"/>
      <c r="J104" s="183"/>
    </row>
    <row r="105" spans="5:10" x14ac:dyDescent="0.35">
      <c r="E105" s="183"/>
      <c r="G105" s="183"/>
      <c r="J105" s="183"/>
    </row>
    <row r="106" spans="5:10" x14ac:dyDescent="0.35">
      <c r="E106" s="183"/>
      <c r="G106" s="183"/>
      <c r="J106" s="183"/>
    </row>
    <row r="107" spans="5:10" x14ac:dyDescent="0.35">
      <c r="E107" s="183"/>
      <c r="G107" s="183"/>
      <c r="J107" s="183"/>
    </row>
    <row r="108" spans="5:10" x14ac:dyDescent="0.35">
      <c r="E108" s="183"/>
      <c r="G108" s="183"/>
      <c r="J108" s="183"/>
    </row>
    <row r="109" spans="5:10" x14ac:dyDescent="0.35">
      <c r="E109" s="183"/>
      <c r="G109" s="183"/>
      <c r="J109" s="183"/>
    </row>
    <row r="110" spans="5:10" x14ac:dyDescent="0.35">
      <c r="E110" s="183"/>
      <c r="G110" s="183"/>
      <c r="J110" s="183"/>
    </row>
    <row r="111" spans="5:10" x14ac:dyDescent="0.35">
      <c r="E111" s="183"/>
      <c r="G111" s="183"/>
      <c r="J111" s="183"/>
    </row>
    <row r="112" spans="5:10" x14ac:dyDescent="0.35">
      <c r="E112" s="183"/>
      <c r="G112" s="183"/>
      <c r="J112" s="183"/>
    </row>
    <row r="113" spans="5:10" x14ac:dyDescent="0.35">
      <c r="E113" s="183"/>
      <c r="G113" s="183"/>
      <c r="J113" s="183"/>
    </row>
    <row r="114" spans="5:10" x14ac:dyDescent="0.35">
      <c r="E114" s="183"/>
      <c r="G114" s="183"/>
      <c r="J114" s="183"/>
    </row>
    <row r="115" spans="5:10" x14ac:dyDescent="0.35">
      <c r="E115" s="183"/>
      <c r="G115" s="183"/>
      <c r="J115" s="183"/>
    </row>
    <row r="116" spans="5:10" x14ac:dyDescent="0.35">
      <c r="E116" s="183"/>
      <c r="G116" s="183"/>
      <c r="J116" s="183"/>
    </row>
    <row r="117" spans="5:10" x14ac:dyDescent="0.35">
      <c r="E117" s="183"/>
      <c r="G117" s="183"/>
      <c r="J117" s="183"/>
    </row>
    <row r="118" spans="5:10" x14ac:dyDescent="0.35">
      <c r="E118" s="183"/>
      <c r="G118" s="183"/>
      <c r="J118" s="183"/>
    </row>
    <row r="119" spans="5:10" x14ac:dyDescent="0.35">
      <c r="E119" s="183"/>
      <c r="G119" s="183"/>
      <c r="J119" s="183"/>
    </row>
    <row r="120" spans="5:10" x14ac:dyDescent="0.35">
      <c r="E120" s="183"/>
      <c r="G120" s="183"/>
      <c r="J120" s="183"/>
    </row>
    <row r="121" spans="5:10" x14ac:dyDescent="0.35">
      <c r="E121" s="183"/>
      <c r="G121" s="183"/>
      <c r="J121" s="183"/>
    </row>
    <row r="122" spans="5:10" x14ac:dyDescent="0.35">
      <c r="E122" s="183"/>
      <c r="G122" s="183"/>
      <c r="J122" s="183"/>
    </row>
    <row r="123" spans="5:10" x14ac:dyDescent="0.35">
      <c r="E123" s="183"/>
      <c r="G123" s="183"/>
      <c r="J123" s="183"/>
    </row>
    <row r="124" spans="5:10" x14ac:dyDescent="0.35">
      <c r="E124" s="183"/>
      <c r="G124" s="183"/>
      <c r="J124" s="183"/>
    </row>
    <row r="125" spans="5:10" x14ac:dyDescent="0.35">
      <c r="E125" s="183"/>
      <c r="G125" s="183"/>
      <c r="J125" s="183"/>
    </row>
    <row r="126" spans="5:10" x14ac:dyDescent="0.35">
      <c r="E126" s="183"/>
      <c r="G126" s="183"/>
      <c r="J126" s="183"/>
    </row>
    <row r="127" spans="5:10" x14ac:dyDescent="0.35">
      <c r="E127" s="183"/>
      <c r="G127" s="183"/>
      <c r="J127" s="183"/>
    </row>
    <row r="128" spans="5:10" x14ac:dyDescent="0.35">
      <c r="E128" s="183"/>
      <c r="G128" s="183"/>
      <c r="J128" s="183"/>
    </row>
    <row r="129" spans="5:10" x14ac:dyDescent="0.35">
      <c r="E129" s="183"/>
      <c r="G129" s="183"/>
      <c r="J129" s="183"/>
    </row>
    <row r="130" spans="5:10" x14ac:dyDescent="0.35">
      <c r="E130" s="183"/>
      <c r="G130" s="183"/>
      <c r="J130" s="183"/>
    </row>
    <row r="131" spans="5:10" x14ac:dyDescent="0.35">
      <c r="E131" s="183"/>
      <c r="G131" s="183"/>
      <c r="J131" s="183"/>
    </row>
    <row r="132" spans="5:10" x14ac:dyDescent="0.35">
      <c r="E132" s="183"/>
      <c r="G132" s="183"/>
      <c r="J132" s="183"/>
    </row>
    <row r="133" spans="5:10" x14ac:dyDescent="0.35">
      <c r="E133" s="183"/>
      <c r="G133" s="183"/>
      <c r="J133" s="183"/>
    </row>
    <row r="134" spans="5:10" x14ac:dyDescent="0.35">
      <c r="E134" s="183"/>
      <c r="G134" s="183"/>
      <c r="J134" s="183"/>
    </row>
    <row r="135" spans="5:10" x14ac:dyDescent="0.35">
      <c r="E135" s="183"/>
      <c r="G135" s="183"/>
      <c r="J135" s="183"/>
    </row>
    <row r="136" spans="5:10" x14ac:dyDescent="0.35">
      <c r="E136" s="183"/>
      <c r="G136" s="183"/>
      <c r="J136" s="183"/>
    </row>
    <row r="137" spans="5:10" x14ac:dyDescent="0.35">
      <c r="E137" s="183"/>
      <c r="G137" s="183"/>
      <c r="J137" s="183"/>
    </row>
    <row r="138" spans="5:10" x14ac:dyDescent="0.35">
      <c r="E138" s="183"/>
      <c r="G138" s="183"/>
      <c r="J138" s="183"/>
    </row>
    <row r="139" spans="5:10" x14ac:dyDescent="0.35">
      <c r="E139" s="183"/>
      <c r="G139" s="183"/>
      <c r="J139" s="183"/>
    </row>
    <row r="140" spans="5:10" x14ac:dyDescent="0.35">
      <c r="E140" s="183"/>
      <c r="G140" s="183"/>
      <c r="J140" s="183"/>
    </row>
    <row r="141" spans="5:10" x14ac:dyDescent="0.35">
      <c r="E141" s="183"/>
      <c r="G141" s="183"/>
      <c r="J141" s="183"/>
    </row>
    <row r="142" spans="5:10" x14ac:dyDescent="0.35">
      <c r="E142" s="183"/>
      <c r="G142" s="183"/>
      <c r="J142" s="183"/>
    </row>
    <row r="143" spans="5:10" x14ac:dyDescent="0.35">
      <c r="E143" s="183"/>
      <c r="G143" s="183"/>
      <c r="J143" s="183"/>
    </row>
    <row r="144" spans="5:10" x14ac:dyDescent="0.35">
      <c r="E144" s="183"/>
      <c r="G144" s="183"/>
      <c r="J144" s="183"/>
    </row>
    <row r="145" spans="5:10" x14ac:dyDescent="0.35">
      <c r="E145" s="183"/>
      <c r="G145" s="183"/>
      <c r="J145" s="183"/>
    </row>
    <row r="146" spans="5:10" x14ac:dyDescent="0.35">
      <c r="E146" s="183"/>
      <c r="G146" s="183"/>
      <c r="J146" s="183"/>
    </row>
    <row r="147" spans="5:10" x14ac:dyDescent="0.35">
      <c r="E147" s="183"/>
      <c r="G147" s="183"/>
      <c r="J147" s="183"/>
    </row>
    <row r="148" spans="5:10" x14ac:dyDescent="0.35">
      <c r="E148" s="183"/>
      <c r="G148" s="183"/>
      <c r="J148" s="183"/>
    </row>
    <row r="149" spans="5:10" x14ac:dyDescent="0.35">
      <c r="E149" s="183"/>
      <c r="G149" s="183"/>
      <c r="J149" s="183"/>
    </row>
    <row r="150" spans="5:10" x14ac:dyDescent="0.35">
      <c r="E150" s="183"/>
      <c r="G150" s="183"/>
      <c r="J150" s="183"/>
    </row>
    <row r="151" spans="5:10" x14ac:dyDescent="0.35">
      <c r="E151" s="183"/>
      <c r="G151" s="183"/>
      <c r="J151" s="183"/>
    </row>
    <row r="152" spans="5:10" x14ac:dyDescent="0.35">
      <c r="E152" s="183"/>
      <c r="G152" s="183"/>
      <c r="J152" s="183"/>
    </row>
    <row r="153" spans="5:10" x14ac:dyDescent="0.35">
      <c r="E153" s="183"/>
      <c r="G153" s="183"/>
      <c r="J153" s="183"/>
    </row>
    <row r="154" spans="5:10" x14ac:dyDescent="0.35">
      <c r="E154" s="183"/>
      <c r="G154" s="183"/>
      <c r="J154" s="183"/>
    </row>
    <row r="155" spans="5:10" x14ac:dyDescent="0.35">
      <c r="E155" s="183"/>
      <c r="G155" s="183"/>
      <c r="J155" s="183"/>
    </row>
    <row r="156" spans="5:10" x14ac:dyDescent="0.35">
      <c r="E156" s="183"/>
      <c r="G156" s="183"/>
      <c r="J156" s="183"/>
    </row>
    <row r="157" spans="5:10" x14ac:dyDescent="0.35">
      <c r="E157" s="183"/>
      <c r="G157" s="183"/>
      <c r="J157" s="183"/>
    </row>
    <row r="158" spans="5:10" x14ac:dyDescent="0.35">
      <c r="E158" s="183"/>
      <c r="G158" s="183"/>
      <c r="J158" s="183"/>
    </row>
    <row r="159" spans="5:10" x14ac:dyDescent="0.35">
      <c r="E159" s="183"/>
      <c r="G159" s="183"/>
      <c r="J159" s="183"/>
    </row>
    <row r="160" spans="5:10" x14ac:dyDescent="0.35">
      <c r="E160" s="183"/>
      <c r="G160" s="183"/>
      <c r="J160" s="183"/>
    </row>
    <row r="161" spans="5:10" x14ac:dyDescent="0.35">
      <c r="E161" s="183"/>
      <c r="G161" s="183"/>
      <c r="J161" s="183"/>
    </row>
    <row r="162" spans="5:10" x14ac:dyDescent="0.35">
      <c r="E162" s="183"/>
      <c r="G162" s="183"/>
      <c r="J162" s="183"/>
    </row>
    <row r="163" spans="5:10" x14ac:dyDescent="0.35">
      <c r="E163" s="183"/>
      <c r="G163" s="183"/>
      <c r="J163" s="183"/>
    </row>
    <row r="164" spans="5:10" x14ac:dyDescent="0.35">
      <c r="E164" s="183"/>
      <c r="G164" s="183"/>
      <c r="J164" s="183"/>
    </row>
    <row r="165" spans="5:10" x14ac:dyDescent="0.35">
      <c r="E165" s="183"/>
      <c r="G165" s="183"/>
      <c r="J165" s="183"/>
    </row>
    <row r="166" spans="5:10" x14ac:dyDescent="0.35">
      <c r="E166" s="183"/>
      <c r="G166" s="183"/>
      <c r="J166" s="183"/>
    </row>
    <row r="167" spans="5:10" x14ac:dyDescent="0.35">
      <c r="E167" s="183"/>
      <c r="G167" s="183"/>
      <c r="J167" s="183"/>
    </row>
    <row r="168" spans="5:10" x14ac:dyDescent="0.35">
      <c r="E168" s="183"/>
      <c r="G168" s="183"/>
      <c r="J168" s="183"/>
    </row>
    <row r="169" spans="5:10" x14ac:dyDescent="0.35">
      <c r="E169" s="183"/>
      <c r="G169" s="183"/>
      <c r="J169" s="183"/>
    </row>
    <row r="170" spans="5:10" x14ac:dyDescent="0.35">
      <c r="E170" s="183"/>
      <c r="G170" s="183"/>
      <c r="J170" s="183"/>
    </row>
    <row r="171" spans="5:10" x14ac:dyDescent="0.35">
      <c r="E171" s="183"/>
      <c r="G171" s="183"/>
      <c r="J171" s="183"/>
    </row>
    <row r="172" spans="5:10" x14ac:dyDescent="0.35">
      <c r="E172" s="183"/>
      <c r="G172" s="183"/>
      <c r="J172" s="183"/>
    </row>
    <row r="173" spans="5:10" x14ac:dyDescent="0.35">
      <c r="E173" s="183"/>
      <c r="G173" s="183"/>
      <c r="J173" s="183"/>
    </row>
    <row r="174" spans="5:10" x14ac:dyDescent="0.35">
      <c r="E174" s="183"/>
      <c r="G174" s="183"/>
      <c r="J174" s="183"/>
    </row>
    <row r="175" spans="5:10" x14ac:dyDescent="0.35">
      <c r="E175" s="183"/>
      <c r="G175" s="183"/>
      <c r="J175" s="183"/>
    </row>
    <row r="176" spans="5:10" x14ac:dyDescent="0.35">
      <c r="E176" s="183"/>
      <c r="G176" s="183"/>
      <c r="J176" s="183"/>
    </row>
    <row r="177" spans="5:10" x14ac:dyDescent="0.35">
      <c r="E177" s="183"/>
      <c r="G177" s="183"/>
      <c r="J177" s="183"/>
    </row>
    <row r="178" spans="5:10" x14ac:dyDescent="0.35">
      <c r="E178" s="183"/>
      <c r="G178" s="183"/>
      <c r="J178" s="183"/>
    </row>
    <row r="179" spans="5:10" x14ac:dyDescent="0.35">
      <c r="E179" s="183"/>
      <c r="G179" s="183"/>
      <c r="J179" s="183"/>
    </row>
    <row r="180" spans="5:10" x14ac:dyDescent="0.35">
      <c r="E180" s="183"/>
      <c r="G180" s="183"/>
      <c r="J180" s="183"/>
    </row>
    <row r="181" spans="5:10" x14ac:dyDescent="0.35">
      <c r="E181" s="183"/>
      <c r="G181" s="183"/>
      <c r="J181" s="183"/>
    </row>
    <row r="182" spans="5:10" x14ac:dyDescent="0.35">
      <c r="E182" s="183"/>
      <c r="G182" s="183"/>
      <c r="J182" s="183"/>
    </row>
    <row r="183" spans="5:10" x14ac:dyDescent="0.35">
      <c r="E183" s="183"/>
      <c r="G183" s="183"/>
      <c r="J183" s="183"/>
    </row>
    <row r="184" spans="5:10" x14ac:dyDescent="0.35">
      <c r="E184" s="183"/>
      <c r="G184" s="183"/>
      <c r="J184" s="183"/>
    </row>
    <row r="185" spans="5:10" x14ac:dyDescent="0.35">
      <c r="E185" s="183"/>
      <c r="G185" s="183"/>
      <c r="J185" s="183"/>
    </row>
    <row r="186" spans="5:10" x14ac:dyDescent="0.35">
      <c r="E186" s="183"/>
      <c r="G186" s="183"/>
      <c r="J186" s="183"/>
    </row>
    <row r="187" spans="5:10" x14ac:dyDescent="0.35">
      <c r="E187" s="183"/>
      <c r="G187" s="183"/>
      <c r="J187" s="183"/>
    </row>
    <row r="188" spans="5:10" x14ac:dyDescent="0.35">
      <c r="E188" s="183"/>
      <c r="G188" s="183"/>
      <c r="J188" s="183"/>
    </row>
    <row r="189" spans="5:10" x14ac:dyDescent="0.35">
      <c r="E189" s="183"/>
      <c r="G189" s="183"/>
      <c r="J189" s="183"/>
    </row>
    <row r="190" spans="5:10" x14ac:dyDescent="0.35">
      <c r="E190" s="183"/>
      <c r="G190" s="183"/>
      <c r="J190" s="183"/>
    </row>
    <row r="191" spans="5:10" x14ac:dyDescent="0.35">
      <c r="E191" s="183"/>
      <c r="G191" s="183"/>
      <c r="J191" s="183"/>
    </row>
    <row r="192" spans="5:10" x14ac:dyDescent="0.35">
      <c r="E192" s="183"/>
      <c r="G192" s="183"/>
      <c r="J192" s="183"/>
    </row>
    <row r="193" spans="5:10" x14ac:dyDescent="0.35">
      <c r="E193" s="183"/>
      <c r="G193" s="183"/>
      <c r="J193" s="183"/>
    </row>
    <row r="194" spans="5:10" x14ac:dyDescent="0.35">
      <c r="E194" s="183"/>
      <c r="G194" s="183"/>
      <c r="J194" s="183"/>
    </row>
    <row r="195" spans="5:10" x14ac:dyDescent="0.35">
      <c r="E195" s="183"/>
      <c r="G195" s="183"/>
      <c r="J195" s="183"/>
    </row>
    <row r="196" spans="5:10" x14ac:dyDescent="0.35">
      <c r="E196" s="183"/>
      <c r="G196" s="183"/>
      <c r="J196" s="183"/>
    </row>
    <row r="197" spans="5:10" x14ac:dyDescent="0.35">
      <c r="E197" s="183"/>
      <c r="G197" s="183"/>
      <c r="J197" s="183"/>
    </row>
    <row r="198" spans="5:10" x14ac:dyDescent="0.35">
      <c r="E198" s="183"/>
      <c r="G198" s="183"/>
      <c r="J198" s="183"/>
    </row>
    <row r="199" spans="5:10" x14ac:dyDescent="0.35">
      <c r="E199" s="183"/>
      <c r="G199" s="183"/>
      <c r="J199" s="183"/>
    </row>
    <row r="200" spans="5:10" x14ac:dyDescent="0.35">
      <c r="E200" s="183"/>
      <c r="G200" s="183"/>
      <c r="J200" s="183"/>
    </row>
    <row r="201" spans="5:10" x14ac:dyDescent="0.35">
      <c r="E201" s="183"/>
      <c r="G201" s="183"/>
      <c r="J201" s="183"/>
    </row>
    <row r="202" spans="5:10" x14ac:dyDescent="0.35">
      <c r="E202" s="183"/>
      <c r="G202" s="183"/>
      <c r="J202" s="183"/>
    </row>
    <row r="203" spans="5:10" x14ac:dyDescent="0.35">
      <c r="E203" s="183"/>
      <c r="G203" s="183"/>
      <c r="J203" s="183"/>
    </row>
    <row r="204" spans="5:10" x14ac:dyDescent="0.35">
      <c r="E204" s="183"/>
      <c r="G204" s="183"/>
      <c r="J204" s="183"/>
    </row>
    <row r="205" spans="5:10" x14ac:dyDescent="0.35">
      <c r="E205" s="183"/>
      <c r="G205" s="183"/>
      <c r="J205" s="183"/>
    </row>
    <row r="206" spans="5:10" x14ac:dyDescent="0.35">
      <c r="E206" s="183"/>
      <c r="G206" s="183"/>
      <c r="J206" s="183"/>
    </row>
    <row r="207" spans="5:10" x14ac:dyDescent="0.35">
      <c r="E207" s="183"/>
      <c r="G207" s="183"/>
      <c r="J207" s="183"/>
    </row>
    <row r="208" spans="5:10" x14ac:dyDescent="0.35">
      <c r="E208" s="183"/>
      <c r="G208" s="183"/>
      <c r="J208" s="183"/>
    </row>
    <row r="209" spans="5:10" x14ac:dyDescent="0.35">
      <c r="E209" s="183"/>
      <c r="G209" s="183"/>
      <c r="J209" s="183"/>
    </row>
    <row r="210" spans="5:10" x14ac:dyDescent="0.35">
      <c r="E210" s="183"/>
      <c r="G210" s="183"/>
      <c r="J210" s="183"/>
    </row>
    <row r="211" spans="5:10" x14ac:dyDescent="0.35">
      <c r="E211" s="183"/>
      <c r="G211" s="183"/>
      <c r="J211" s="183"/>
    </row>
    <row r="212" spans="5:10" x14ac:dyDescent="0.35">
      <c r="E212" s="183"/>
      <c r="G212" s="183"/>
      <c r="J212" s="183"/>
    </row>
    <row r="213" spans="5:10" x14ac:dyDescent="0.35">
      <c r="E213" s="183"/>
      <c r="G213" s="183"/>
      <c r="J213" s="183"/>
    </row>
    <row r="214" spans="5:10" x14ac:dyDescent="0.35">
      <c r="E214" s="183"/>
      <c r="G214" s="183"/>
      <c r="J214" s="183"/>
    </row>
    <row r="215" spans="5:10" x14ac:dyDescent="0.35">
      <c r="E215" s="183"/>
      <c r="G215" s="183"/>
      <c r="J215" s="183"/>
    </row>
    <row r="216" spans="5:10" x14ac:dyDescent="0.35">
      <c r="E216" s="183"/>
      <c r="G216" s="183"/>
      <c r="J216" s="183"/>
    </row>
    <row r="217" spans="5:10" x14ac:dyDescent="0.35">
      <c r="E217" s="183"/>
      <c r="G217" s="183"/>
      <c r="J217" s="183"/>
    </row>
    <row r="218" spans="5:10" x14ac:dyDescent="0.35">
      <c r="E218" s="183"/>
      <c r="G218" s="183"/>
      <c r="J218" s="183"/>
    </row>
    <row r="219" spans="5:10" x14ac:dyDescent="0.35">
      <c r="E219" s="183"/>
      <c r="G219" s="183"/>
      <c r="J219" s="183"/>
    </row>
    <row r="220" spans="5:10" x14ac:dyDescent="0.35">
      <c r="E220" s="183"/>
      <c r="G220" s="183"/>
      <c r="J220" s="183"/>
    </row>
    <row r="221" spans="5:10" x14ac:dyDescent="0.35">
      <c r="E221" s="183"/>
      <c r="G221" s="183"/>
      <c r="J221" s="183"/>
    </row>
    <row r="222" spans="5:10" x14ac:dyDescent="0.35">
      <c r="E222" s="183"/>
      <c r="G222" s="183"/>
      <c r="J222" s="183"/>
    </row>
    <row r="223" spans="5:10" x14ac:dyDescent="0.35">
      <c r="E223" s="183"/>
      <c r="G223" s="183"/>
      <c r="J223" s="183"/>
    </row>
    <row r="224" spans="5:10" x14ac:dyDescent="0.35">
      <c r="E224" s="183"/>
      <c r="G224" s="183"/>
      <c r="J224" s="183"/>
    </row>
    <row r="225" spans="5:10" x14ac:dyDescent="0.35">
      <c r="E225" s="183"/>
      <c r="G225" s="183"/>
      <c r="J225" s="183"/>
    </row>
    <row r="226" spans="5:10" x14ac:dyDescent="0.35">
      <c r="E226" s="183"/>
      <c r="G226" s="183"/>
      <c r="J226" s="183"/>
    </row>
    <row r="227" spans="5:10" x14ac:dyDescent="0.35">
      <c r="E227" s="183"/>
      <c r="G227" s="183"/>
      <c r="J227" s="183"/>
    </row>
    <row r="228" spans="5:10" x14ac:dyDescent="0.35">
      <c r="E228" s="183"/>
      <c r="G228" s="183"/>
      <c r="J228" s="183"/>
    </row>
    <row r="229" spans="5:10" x14ac:dyDescent="0.35">
      <c r="E229" s="183"/>
      <c r="G229" s="183"/>
      <c r="J229" s="183"/>
    </row>
    <row r="230" spans="5:10" x14ac:dyDescent="0.35">
      <c r="E230" s="183"/>
      <c r="G230" s="183"/>
      <c r="J230" s="183"/>
    </row>
    <row r="231" spans="5:10" x14ac:dyDescent="0.35">
      <c r="E231" s="183"/>
      <c r="G231" s="183"/>
      <c r="J231" s="183"/>
    </row>
    <row r="232" spans="5:10" x14ac:dyDescent="0.35">
      <c r="E232" s="183"/>
      <c r="G232" s="183"/>
      <c r="J232" s="183"/>
    </row>
    <row r="233" spans="5:10" x14ac:dyDescent="0.35">
      <c r="E233" s="183"/>
      <c r="G233" s="183"/>
      <c r="J233" s="183"/>
    </row>
    <row r="234" spans="5:10" x14ac:dyDescent="0.35">
      <c r="E234" s="183"/>
      <c r="G234" s="183"/>
      <c r="J234" s="183"/>
    </row>
    <row r="235" spans="5:10" x14ac:dyDescent="0.35">
      <c r="E235" s="183"/>
      <c r="G235" s="183"/>
      <c r="J235" s="183"/>
    </row>
    <row r="236" spans="5:10" x14ac:dyDescent="0.35">
      <c r="E236" s="183"/>
      <c r="G236" s="183"/>
      <c r="J236" s="183"/>
    </row>
    <row r="237" spans="5:10" x14ac:dyDescent="0.35">
      <c r="E237" s="183"/>
      <c r="G237" s="183"/>
      <c r="J237" s="183"/>
    </row>
    <row r="238" spans="5:10" x14ac:dyDescent="0.35">
      <c r="E238" s="183"/>
      <c r="G238" s="183"/>
      <c r="J238" s="183"/>
    </row>
    <row r="239" spans="5:10" x14ac:dyDescent="0.35">
      <c r="E239" s="183"/>
      <c r="G239" s="183"/>
      <c r="J239" s="183"/>
    </row>
    <row r="240" spans="5:10" x14ac:dyDescent="0.35">
      <c r="E240" s="183"/>
      <c r="G240" s="183"/>
      <c r="J240" s="183"/>
    </row>
    <row r="241" spans="5:10" x14ac:dyDescent="0.35">
      <c r="E241" s="183"/>
      <c r="G241" s="183"/>
      <c r="J241" s="183"/>
    </row>
    <row r="242" spans="5:10" x14ac:dyDescent="0.35">
      <c r="E242" s="183"/>
      <c r="G242" s="183"/>
      <c r="J242" s="183"/>
    </row>
    <row r="243" spans="5:10" x14ac:dyDescent="0.35">
      <c r="E243" s="183"/>
      <c r="G243" s="183"/>
      <c r="J243" s="183"/>
    </row>
    <row r="244" spans="5:10" x14ac:dyDescent="0.35">
      <c r="E244" s="183"/>
      <c r="G244" s="183"/>
      <c r="J244" s="183"/>
    </row>
    <row r="245" spans="5:10" x14ac:dyDescent="0.35">
      <c r="E245" s="183"/>
      <c r="G245" s="183"/>
      <c r="J245" s="183"/>
    </row>
    <row r="246" spans="5:10" x14ac:dyDescent="0.35">
      <c r="E246" s="183"/>
      <c r="G246" s="183"/>
      <c r="J246" s="183"/>
    </row>
    <row r="247" spans="5:10" x14ac:dyDescent="0.35">
      <c r="E247" s="183"/>
      <c r="G247" s="183"/>
      <c r="J247" s="183"/>
    </row>
    <row r="248" spans="5:10" x14ac:dyDescent="0.35">
      <c r="E248" s="183"/>
      <c r="G248" s="183"/>
      <c r="J248" s="183"/>
    </row>
  </sheetData>
  <mergeCells count="1">
    <mergeCell ref="F44:G44"/>
  </mergeCells>
  <conditionalFormatting sqref="A5:C8 D5:J38 C40:C41">
    <cfRule type="cellIs" dxfId="139" priority="6" stopIfTrue="1" operator="equal">
      <formula>"&lt;&gt;"""""</formula>
    </cfRule>
  </conditionalFormatting>
  <conditionalFormatting sqref="A10:C38">
    <cfRule type="cellIs" dxfId="138" priority="2" stopIfTrue="1" operator="equal">
      <formula>"&lt;&gt;"""""</formula>
    </cfRule>
  </conditionalFormatting>
  <conditionalFormatting sqref="A39:J39">
    <cfRule type="cellIs" dxfId="137" priority="3" stopIfTrue="1" operator="equal">
      <formula>"&lt;&gt;"""""</formula>
    </cfRule>
  </conditionalFormatting>
  <conditionalFormatting sqref="C2:C3">
    <cfRule type="cellIs" dxfId="136" priority="5" stopIfTrue="1" operator="equal">
      <formula>"&lt;&gt;"""""</formula>
    </cfRule>
  </conditionalFormatting>
  <conditionalFormatting sqref="C45:D48">
    <cfRule type="cellIs" dxfId="135" priority="4" stopIfTrue="1" operator="equal">
      <formula>"&lt;&gt;"""""</formula>
    </cfRule>
  </conditionalFormatting>
  <conditionalFormatting sqref="D41:J41">
    <cfRule type="cellIs" dxfId="134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F0B5-C423-4361-88F8-604E9E49DBD8}">
  <sheetPr>
    <tabColor rgb="FF92D050"/>
  </sheetPr>
  <dimension ref="A1:I57"/>
  <sheetViews>
    <sheetView workbookViewId="0">
      <selection activeCell="F53" sqref="F53"/>
    </sheetView>
  </sheetViews>
  <sheetFormatPr defaultColWidth="8.7265625" defaultRowHeight="10.5" x14ac:dyDescent="0.25"/>
  <cols>
    <col min="1" max="1" width="57.179687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8" width="8.7265625" style="68"/>
    <col min="9" max="9" width="11" style="68" customWidth="1"/>
    <col min="10" max="16384" width="8.7265625" style="68"/>
  </cols>
  <sheetData>
    <row r="1" spans="1:9" x14ac:dyDescent="0.25">
      <c r="A1" s="75" t="s">
        <v>0</v>
      </c>
      <c r="B1" s="76">
        <v>2022</v>
      </c>
      <c r="C1" s="68"/>
    </row>
    <row r="2" spans="1:9" x14ac:dyDescent="0.25">
      <c r="A2" s="75" t="s">
        <v>1</v>
      </c>
      <c r="B2" s="69" t="s">
        <v>66</v>
      </c>
      <c r="C2" s="68"/>
    </row>
    <row r="4" spans="1:9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9" ht="21" customHeight="1" x14ac:dyDescent="0.25">
      <c r="A5" s="69" t="s">
        <v>59</v>
      </c>
      <c r="B5" s="82" t="s">
        <v>374</v>
      </c>
      <c r="C5" s="70">
        <v>2022</v>
      </c>
      <c r="D5" s="70">
        <v>701363</v>
      </c>
      <c r="E5" s="79">
        <v>106.6</v>
      </c>
      <c r="F5" s="79">
        <v>1977.7924399999999</v>
      </c>
      <c r="G5" s="71">
        <f>E5+F5</f>
        <v>2084.3924400000001</v>
      </c>
    </row>
    <row r="6" spans="1:9" x14ac:dyDescent="0.25">
      <c r="A6" s="69" t="s">
        <v>375</v>
      </c>
      <c r="B6" s="69" t="s">
        <v>79</v>
      </c>
      <c r="C6" s="70">
        <v>2022</v>
      </c>
      <c r="D6" s="70">
        <v>701393</v>
      </c>
      <c r="E6" s="79">
        <v>682.24</v>
      </c>
      <c r="F6" s="79">
        <v>-193.69219999999999</v>
      </c>
      <c r="G6" s="71">
        <f t="shared" ref="G6:G53" si="0">E6+F6</f>
        <v>488.54780000000005</v>
      </c>
    </row>
    <row r="7" spans="1:9" ht="17.25" customHeight="1" x14ac:dyDescent="0.25">
      <c r="A7" s="69" t="s">
        <v>29</v>
      </c>
      <c r="B7" s="82" t="s">
        <v>376</v>
      </c>
      <c r="C7" s="70">
        <v>2022</v>
      </c>
      <c r="D7" s="70">
        <v>701355</v>
      </c>
      <c r="E7" s="79">
        <v>14924.000000000002</v>
      </c>
      <c r="F7" s="79">
        <v>-923.48987120000061</v>
      </c>
      <c r="G7" s="71">
        <f t="shared" si="0"/>
        <v>14000.510128800001</v>
      </c>
    </row>
    <row r="8" spans="1:9" x14ac:dyDescent="0.25">
      <c r="A8" s="69" t="s">
        <v>100</v>
      </c>
      <c r="B8" s="69" t="s">
        <v>284</v>
      </c>
      <c r="C8" s="70">
        <v>2022</v>
      </c>
      <c r="D8" s="70">
        <v>701395</v>
      </c>
      <c r="E8" s="79">
        <v>5378.6519823788549</v>
      </c>
      <c r="F8" s="79">
        <v>392.79967999999997</v>
      </c>
      <c r="G8" s="71">
        <f t="shared" si="0"/>
        <v>5771.451662378855</v>
      </c>
    </row>
    <row r="9" spans="1:9" ht="16.5" customHeight="1" x14ac:dyDescent="0.25">
      <c r="A9" s="69" t="s">
        <v>155</v>
      </c>
      <c r="B9" s="82" t="s">
        <v>377</v>
      </c>
      <c r="C9" s="70">
        <v>2022</v>
      </c>
      <c r="D9" s="70">
        <v>701397</v>
      </c>
      <c r="E9" s="79">
        <v>63.964757709251096</v>
      </c>
      <c r="F9" s="79">
        <v>110.11779999999999</v>
      </c>
      <c r="G9" s="71">
        <f t="shared" si="0"/>
        <v>174.08255770925109</v>
      </c>
    </row>
    <row r="10" spans="1:9" x14ac:dyDescent="0.25">
      <c r="A10" s="69" t="s">
        <v>375</v>
      </c>
      <c r="B10" s="69" t="s">
        <v>322</v>
      </c>
      <c r="C10" s="70">
        <v>2022</v>
      </c>
      <c r="D10" s="70">
        <v>701441</v>
      </c>
      <c r="E10" s="79">
        <v>2.1321585903083702</v>
      </c>
      <c r="F10" s="79">
        <v>8.9543999999999997</v>
      </c>
      <c r="G10" s="71">
        <f t="shared" si="0"/>
        <v>11.086558590308369</v>
      </c>
    </row>
    <row r="11" spans="1:9" x14ac:dyDescent="0.25">
      <c r="A11" s="69" t="s">
        <v>375</v>
      </c>
      <c r="B11" s="69" t="s">
        <v>323</v>
      </c>
      <c r="C11" s="70">
        <v>2022</v>
      </c>
      <c r="D11" s="70">
        <v>701443</v>
      </c>
      <c r="E11" s="79">
        <v>2.1321585903083702</v>
      </c>
      <c r="F11" s="79">
        <v>-2.1319999999999997</v>
      </c>
      <c r="G11" s="71">
        <f t="shared" si="0"/>
        <v>1.585903083705098E-4</v>
      </c>
    </row>
    <row r="12" spans="1:9" x14ac:dyDescent="0.25">
      <c r="A12" s="69" t="s">
        <v>155</v>
      </c>
      <c r="B12" s="69" t="s">
        <v>286</v>
      </c>
      <c r="C12" s="70">
        <v>2022</v>
      </c>
      <c r="D12" s="70">
        <v>701399</v>
      </c>
      <c r="E12" s="79">
        <v>4264</v>
      </c>
      <c r="F12" s="79">
        <v>-4260.0771199999999</v>
      </c>
      <c r="G12" s="71">
        <f t="shared" si="0"/>
        <v>3.9228800000000774</v>
      </c>
    </row>
    <row r="13" spans="1:9" x14ac:dyDescent="0.25">
      <c r="A13" s="69" t="s">
        <v>37</v>
      </c>
      <c r="B13" s="69" t="s">
        <v>129</v>
      </c>
      <c r="C13" s="70">
        <v>2022</v>
      </c>
      <c r="D13" s="70">
        <v>701401</v>
      </c>
      <c r="E13" s="79">
        <v>319.8</v>
      </c>
      <c r="F13" s="79">
        <v>37.480559999999997</v>
      </c>
      <c r="G13" s="71">
        <f t="shared" si="0"/>
        <v>357.28056000000004</v>
      </c>
    </row>
    <row r="14" spans="1:9" x14ac:dyDescent="0.25">
      <c r="A14" s="69" t="s">
        <v>18</v>
      </c>
      <c r="B14" s="69" t="s">
        <v>287</v>
      </c>
      <c r="C14" s="70">
        <v>2022</v>
      </c>
      <c r="D14" s="70">
        <v>701403</v>
      </c>
      <c r="E14" s="79">
        <v>2132</v>
      </c>
      <c r="F14" s="79">
        <v>-337.09051999999997</v>
      </c>
      <c r="G14" s="71">
        <f t="shared" si="0"/>
        <v>1794.90948</v>
      </c>
    </row>
    <row r="15" spans="1:9" x14ac:dyDescent="0.25">
      <c r="A15" s="69" t="s">
        <v>375</v>
      </c>
      <c r="B15" s="69" t="s">
        <v>157</v>
      </c>
      <c r="C15" s="70">
        <v>2022</v>
      </c>
      <c r="D15" s="70">
        <v>701361</v>
      </c>
      <c r="E15" s="79">
        <v>1705.6035242290748</v>
      </c>
      <c r="F15" s="79">
        <v>-805.50371199999995</v>
      </c>
      <c r="G15" s="71">
        <f t="shared" si="0"/>
        <v>900.09981222907481</v>
      </c>
    </row>
    <row r="16" spans="1:9" x14ac:dyDescent="0.25">
      <c r="A16" s="69" t="s">
        <v>375</v>
      </c>
      <c r="B16" s="69" t="s">
        <v>378</v>
      </c>
      <c r="C16" s="70">
        <v>2022</v>
      </c>
      <c r="D16" s="70">
        <v>701353</v>
      </c>
      <c r="E16" s="79">
        <v>138580</v>
      </c>
      <c r="F16" s="79">
        <v>129138.24612</v>
      </c>
      <c r="G16" s="71">
        <f t="shared" si="0"/>
        <v>267718.24612000003</v>
      </c>
      <c r="H16" s="88"/>
      <c r="I16" s="89"/>
    </row>
    <row r="17" spans="1:7" x14ac:dyDescent="0.25">
      <c r="A17" s="69" t="s">
        <v>379</v>
      </c>
      <c r="B17" s="69" t="s">
        <v>290</v>
      </c>
      <c r="C17" s="70">
        <v>2022</v>
      </c>
      <c r="D17" s="70">
        <v>701365</v>
      </c>
      <c r="E17" s="79">
        <v>490.36123348017617</v>
      </c>
      <c r="F17" s="79">
        <v>-133.69772</v>
      </c>
      <c r="G17" s="71">
        <f t="shared" si="0"/>
        <v>356.66351348017616</v>
      </c>
    </row>
    <row r="18" spans="1:7" x14ac:dyDescent="0.25">
      <c r="A18" s="69" t="s">
        <v>379</v>
      </c>
      <c r="B18" s="69" t="s">
        <v>291</v>
      </c>
      <c r="C18" s="70">
        <v>2022</v>
      </c>
      <c r="D18" s="70">
        <v>701367</v>
      </c>
      <c r="E18" s="79">
        <v>319.8</v>
      </c>
      <c r="F18" s="79">
        <v>0</v>
      </c>
      <c r="G18" s="71">
        <f t="shared" si="0"/>
        <v>319.8</v>
      </c>
    </row>
    <row r="19" spans="1:7" x14ac:dyDescent="0.25">
      <c r="A19" s="69" t="s">
        <v>379</v>
      </c>
      <c r="B19" s="69" t="s">
        <v>292</v>
      </c>
      <c r="C19" s="70">
        <v>2022</v>
      </c>
      <c r="D19" s="70">
        <v>701369</v>
      </c>
      <c r="E19" s="79">
        <v>191.88</v>
      </c>
      <c r="F19" s="79">
        <v>-108.92388</v>
      </c>
      <c r="G19" s="71">
        <f t="shared" si="0"/>
        <v>82.956119999999999</v>
      </c>
    </row>
    <row r="20" spans="1:7" x14ac:dyDescent="0.25">
      <c r="A20" s="69" t="s">
        <v>379</v>
      </c>
      <c r="B20" s="69" t="s">
        <v>293</v>
      </c>
      <c r="C20" s="70">
        <v>2022</v>
      </c>
      <c r="D20" s="70">
        <v>701371</v>
      </c>
      <c r="E20" s="79">
        <v>63.964757709251096</v>
      </c>
      <c r="F20" s="79">
        <v>16.117919999999998</v>
      </c>
      <c r="G20" s="71">
        <f t="shared" si="0"/>
        <v>80.082677709251101</v>
      </c>
    </row>
    <row r="21" spans="1:7" x14ac:dyDescent="0.25">
      <c r="A21" s="69" t="s">
        <v>379</v>
      </c>
      <c r="B21" s="69" t="s">
        <v>294</v>
      </c>
      <c r="C21" s="70">
        <v>2022</v>
      </c>
      <c r="D21" s="70">
        <v>701373</v>
      </c>
      <c r="E21" s="79">
        <v>639.60352422907488</v>
      </c>
      <c r="F21" s="79">
        <v>-68.053439999999995</v>
      </c>
      <c r="G21" s="71">
        <f t="shared" si="0"/>
        <v>571.55008422907486</v>
      </c>
    </row>
    <row r="22" spans="1:7" x14ac:dyDescent="0.25">
      <c r="A22" s="69" t="s">
        <v>379</v>
      </c>
      <c r="B22" s="69" t="s">
        <v>295</v>
      </c>
      <c r="C22" s="70">
        <v>2022</v>
      </c>
      <c r="D22" s="70">
        <v>701375</v>
      </c>
      <c r="E22" s="79">
        <v>383.76211453744492</v>
      </c>
      <c r="F22" s="79">
        <v>-13.047839999999999</v>
      </c>
      <c r="G22" s="71">
        <f t="shared" si="0"/>
        <v>370.71427453744491</v>
      </c>
    </row>
    <row r="23" spans="1:7" x14ac:dyDescent="0.25">
      <c r="A23" s="69" t="s">
        <v>379</v>
      </c>
      <c r="B23" s="69" t="s">
        <v>296</v>
      </c>
      <c r="C23" s="70">
        <v>2022</v>
      </c>
      <c r="D23" s="70">
        <v>701377</v>
      </c>
      <c r="E23" s="79">
        <v>1279.2</v>
      </c>
      <c r="F23" s="79">
        <v>-958.54719999999998</v>
      </c>
      <c r="G23" s="71">
        <f t="shared" si="0"/>
        <v>320.65280000000007</v>
      </c>
    </row>
    <row r="24" spans="1:7" x14ac:dyDescent="0.25">
      <c r="A24" s="69" t="s">
        <v>379</v>
      </c>
      <c r="B24" s="69" t="s">
        <v>297</v>
      </c>
      <c r="C24" s="70">
        <v>2022</v>
      </c>
      <c r="D24" s="70">
        <v>701379</v>
      </c>
      <c r="E24" s="79">
        <v>426.4</v>
      </c>
      <c r="F24" s="79">
        <v>-321.93199999999996</v>
      </c>
      <c r="G24" s="71">
        <f t="shared" si="0"/>
        <v>104.46800000000002</v>
      </c>
    </row>
    <row r="25" spans="1:7" x14ac:dyDescent="0.25">
      <c r="A25" s="69" t="s">
        <v>379</v>
      </c>
      <c r="B25" s="69" t="s">
        <v>298</v>
      </c>
      <c r="C25" s="70">
        <v>2022</v>
      </c>
      <c r="D25" s="70">
        <v>701381</v>
      </c>
      <c r="E25" s="79">
        <v>319.8</v>
      </c>
      <c r="F25" s="79">
        <v>-94.106479999999991</v>
      </c>
      <c r="G25" s="71">
        <f t="shared" si="0"/>
        <v>225.69352000000003</v>
      </c>
    </row>
    <row r="26" spans="1:7" x14ac:dyDescent="0.25">
      <c r="A26" s="69" t="s">
        <v>379</v>
      </c>
      <c r="B26" s="69" t="s">
        <v>299</v>
      </c>
      <c r="C26" s="70">
        <v>2022</v>
      </c>
      <c r="D26" s="70">
        <v>701383</v>
      </c>
      <c r="E26" s="79">
        <v>1172.5999999999999</v>
      </c>
      <c r="F26" s="79">
        <v>-399.19567999999998</v>
      </c>
      <c r="G26" s="71">
        <f t="shared" si="0"/>
        <v>773.40431999999987</v>
      </c>
    </row>
    <row r="27" spans="1:7" x14ac:dyDescent="0.25">
      <c r="A27" s="69" t="s">
        <v>379</v>
      </c>
      <c r="B27" s="69" t="s">
        <v>300</v>
      </c>
      <c r="C27" s="70">
        <v>2022</v>
      </c>
      <c r="D27" s="70">
        <v>701385</v>
      </c>
      <c r="E27" s="79">
        <v>852.80176211453738</v>
      </c>
      <c r="F27" s="79">
        <v>-88.712519999999998</v>
      </c>
      <c r="G27" s="71">
        <f t="shared" si="0"/>
        <v>764.08924211453734</v>
      </c>
    </row>
    <row r="28" spans="1:7" x14ac:dyDescent="0.25">
      <c r="A28" s="69" t="s">
        <v>379</v>
      </c>
      <c r="B28" s="69" t="s">
        <v>301</v>
      </c>
      <c r="C28" s="70">
        <v>2022</v>
      </c>
      <c r="D28" s="70">
        <v>701387</v>
      </c>
      <c r="E28" s="79">
        <v>5330</v>
      </c>
      <c r="F28" s="79">
        <v>-1453.8534399999999</v>
      </c>
      <c r="G28" s="71">
        <f t="shared" si="0"/>
        <v>3876.1465600000001</v>
      </c>
    </row>
    <row r="29" spans="1:7" x14ac:dyDescent="0.25">
      <c r="A29" s="69" t="s">
        <v>379</v>
      </c>
      <c r="B29" s="69" t="s">
        <v>302</v>
      </c>
      <c r="C29" s="70">
        <v>2022</v>
      </c>
      <c r="D29" s="70">
        <v>701389</v>
      </c>
      <c r="E29" s="79">
        <v>959.40088105726875</v>
      </c>
      <c r="F29" s="79">
        <v>46.434959999999997</v>
      </c>
      <c r="G29" s="71">
        <f t="shared" si="0"/>
        <v>1005.8358410572688</v>
      </c>
    </row>
    <row r="30" spans="1:7" x14ac:dyDescent="0.25">
      <c r="A30" s="69" t="s">
        <v>379</v>
      </c>
      <c r="B30" s="69" t="s">
        <v>303</v>
      </c>
      <c r="C30" s="70">
        <v>2022</v>
      </c>
      <c r="D30" s="70">
        <v>701391</v>
      </c>
      <c r="E30" s="79">
        <v>213.2</v>
      </c>
      <c r="F30" s="79">
        <v>30.253079999999997</v>
      </c>
      <c r="G30" s="71">
        <f t="shared" si="0"/>
        <v>243.45308</v>
      </c>
    </row>
    <row r="31" spans="1:7" x14ac:dyDescent="0.25">
      <c r="A31" s="69" t="s">
        <v>69</v>
      </c>
      <c r="B31" s="69" t="s">
        <v>90</v>
      </c>
      <c r="C31" s="70">
        <v>2022</v>
      </c>
      <c r="D31" s="70">
        <v>701405</v>
      </c>
      <c r="E31" s="79">
        <v>2132</v>
      </c>
      <c r="F31" s="79">
        <v>-402.94799999999998</v>
      </c>
      <c r="G31" s="71">
        <f t="shared" si="0"/>
        <v>1729.0520000000001</v>
      </c>
    </row>
    <row r="32" spans="1:7" x14ac:dyDescent="0.25">
      <c r="A32" s="69" t="s">
        <v>375</v>
      </c>
      <c r="B32" s="69" t="s">
        <v>158</v>
      </c>
      <c r="C32" s="70">
        <v>2022</v>
      </c>
      <c r="D32" s="70">
        <v>701357</v>
      </c>
      <c r="E32" s="79">
        <v>6396</v>
      </c>
      <c r="F32" s="79">
        <v>-6034.2422399999996</v>
      </c>
      <c r="G32" s="71">
        <f t="shared" si="0"/>
        <v>361.75776000000042</v>
      </c>
    </row>
    <row r="33" spans="1:7" x14ac:dyDescent="0.25">
      <c r="A33" s="69" t="s">
        <v>56</v>
      </c>
      <c r="B33" s="69" t="s">
        <v>159</v>
      </c>
      <c r="C33" s="70">
        <v>2022</v>
      </c>
      <c r="D33" s="70">
        <v>701348</v>
      </c>
      <c r="E33" s="79">
        <v>276024.99</v>
      </c>
      <c r="F33" s="79">
        <v>-79637.94896720002</v>
      </c>
      <c r="G33" s="71">
        <f t="shared" si="0"/>
        <v>196387.04103279999</v>
      </c>
    </row>
    <row r="34" spans="1:7" x14ac:dyDescent="0.25">
      <c r="A34" s="69" t="s">
        <v>53</v>
      </c>
      <c r="B34" s="69" t="s">
        <v>160</v>
      </c>
      <c r="C34" s="70">
        <v>2022</v>
      </c>
      <c r="D34" s="70">
        <v>701407</v>
      </c>
      <c r="E34" s="79">
        <v>7035.6035242290745</v>
      </c>
      <c r="F34" s="79">
        <v>-3129.3709199999998</v>
      </c>
      <c r="G34" s="71">
        <f t="shared" si="0"/>
        <v>3906.2326042290747</v>
      </c>
    </row>
    <row r="35" spans="1:7" x14ac:dyDescent="0.25">
      <c r="A35" s="69" t="s">
        <v>375</v>
      </c>
      <c r="B35" s="69" t="s">
        <v>161</v>
      </c>
      <c r="C35" s="70">
        <v>2022</v>
      </c>
      <c r="D35" s="70">
        <v>701409</v>
      </c>
      <c r="E35" s="79">
        <v>159.05000000000001</v>
      </c>
      <c r="F35" s="79">
        <v>857.87415999999996</v>
      </c>
      <c r="G35" s="71">
        <f t="shared" si="0"/>
        <v>1016.92416</v>
      </c>
    </row>
    <row r="36" spans="1:7" x14ac:dyDescent="0.25">
      <c r="A36" s="69" t="s">
        <v>375</v>
      </c>
      <c r="B36" s="69" t="s">
        <v>161</v>
      </c>
      <c r="C36" s="70">
        <v>2022</v>
      </c>
      <c r="D36" s="70">
        <v>701411</v>
      </c>
      <c r="E36" s="79">
        <v>3091.4008810572686</v>
      </c>
      <c r="F36" s="79">
        <v>-2750.2799999999997</v>
      </c>
      <c r="G36" s="71">
        <f t="shared" si="0"/>
        <v>341.12088105726889</v>
      </c>
    </row>
    <row r="37" spans="1:7" x14ac:dyDescent="0.25">
      <c r="A37" s="69" t="s">
        <v>375</v>
      </c>
      <c r="B37" s="69" t="s">
        <v>161</v>
      </c>
      <c r="C37" s="70">
        <v>2022</v>
      </c>
      <c r="D37" s="70">
        <v>701437</v>
      </c>
      <c r="E37" s="79">
        <v>535.03083700440527</v>
      </c>
      <c r="F37" s="79">
        <v>557.66723999999999</v>
      </c>
      <c r="G37" s="71">
        <f t="shared" si="0"/>
        <v>1092.6980770044051</v>
      </c>
    </row>
    <row r="38" spans="1:7" x14ac:dyDescent="0.25">
      <c r="A38" s="69" t="s">
        <v>375</v>
      </c>
      <c r="B38" s="69" t="s">
        <v>161</v>
      </c>
      <c r="C38" s="70">
        <v>2022</v>
      </c>
      <c r="D38" s="70">
        <v>701429</v>
      </c>
      <c r="E38" s="79">
        <v>57.56</v>
      </c>
      <c r="F38" s="79">
        <v>-46.818719999999999</v>
      </c>
      <c r="G38" s="71">
        <f t="shared" si="0"/>
        <v>10.741280000000003</v>
      </c>
    </row>
    <row r="39" spans="1:7" x14ac:dyDescent="0.25">
      <c r="A39" s="69" t="s">
        <v>380</v>
      </c>
      <c r="B39" s="69" t="s">
        <v>162</v>
      </c>
      <c r="C39" s="70">
        <v>2022</v>
      </c>
      <c r="D39" s="70">
        <v>701413</v>
      </c>
      <c r="E39" s="79">
        <v>1.0748898678414096</v>
      </c>
      <c r="F39" s="79">
        <v>-1.0659999999999998</v>
      </c>
      <c r="G39" s="71">
        <f t="shared" si="0"/>
        <v>8.8898678414097709E-3</v>
      </c>
    </row>
    <row r="40" spans="1:7" x14ac:dyDescent="0.25">
      <c r="A40" s="69" t="s">
        <v>380</v>
      </c>
      <c r="B40" s="69" t="s">
        <v>162</v>
      </c>
      <c r="C40" s="70">
        <v>2022</v>
      </c>
      <c r="D40" s="70">
        <v>701415</v>
      </c>
      <c r="E40" s="79">
        <v>1.0748898678414096</v>
      </c>
      <c r="F40" s="79">
        <v>14.668159999999999</v>
      </c>
      <c r="G40" s="71">
        <f t="shared" si="0"/>
        <v>15.743049867841409</v>
      </c>
    </row>
    <row r="41" spans="1:7" x14ac:dyDescent="0.25">
      <c r="A41" s="69" t="s">
        <v>380</v>
      </c>
      <c r="B41" s="69" t="s">
        <v>162</v>
      </c>
      <c r="C41" s="70">
        <v>2022</v>
      </c>
      <c r="D41" s="70">
        <v>701417</v>
      </c>
      <c r="E41" s="79">
        <v>2.1321585903083702</v>
      </c>
      <c r="F41" s="79">
        <v>2866.09024</v>
      </c>
      <c r="G41" s="71">
        <f t="shared" si="0"/>
        <v>2868.2223985903083</v>
      </c>
    </row>
    <row r="42" spans="1:7" x14ac:dyDescent="0.25">
      <c r="A42" s="69" t="s">
        <v>380</v>
      </c>
      <c r="B42" s="69" t="s">
        <v>162</v>
      </c>
      <c r="C42" s="70">
        <v>2022</v>
      </c>
      <c r="D42" s="70">
        <v>701419</v>
      </c>
      <c r="E42" s="79">
        <v>1.0748898678414096</v>
      </c>
      <c r="F42" s="79">
        <v>485.26451999999995</v>
      </c>
      <c r="G42" s="71">
        <f t="shared" si="0"/>
        <v>486.33940986784137</v>
      </c>
    </row>
    <row r="43" spans="1:7" x14ac:dyDescent="0.25">
      <c r="A43" s="69" t="s">
        <v>375</v>
      </c>
      <c r="B43" s="69" t="s">
        <v>161</v>
      </c>
      <c r="C43" s="70">
        <v>2022</v>
      </c>
      <c r="D43" s="70">
        <v>701421</v>
      </c>
      <c r="E43" s="79">
        <v>4306.6431718061676</v>
      </c>
      <c r="F43" s="79">
        <v>-4202.00144</v>
      </c>
      <c r="G43" s="71">
        <f t="shared" si="0"/>
        <v>104.64173180616763</v>
      </c>
    </row>
    <row r="44" spans="1:7" x14ac:dyDescent="0.25">
      <c r="A44" s="69" t="s">
        <v>375</v>
      </c>
      <c r="B44" s="69" t="s">
        <v>161</v>
      </c>
      <c r="C44" s="70">
        <v>2022</v>
      </c>
      <c r="D44" s="70">
        <v>701423</v>
      </c>
      <c r="E44" s="79">
        <v>149.24229074889865</v>
      </c>
      <c r="F44" s="79">
        <v>-57.180239999999998</v>
      </c>
      <c r="G44" s="71">
        <f t="shared" si="0"/>
        <v>92.062050748898656</v>
      </c>
    </row>
    <row r="45" spans="1:7" x14ac:dyDescent="0.25">
      <c r="A45" s="69" t="s">
        <v>375</v>
      </c>
      <c r="B45" s="69" t="s">
        <v>161</v>
      </c>
      <c r="C45" s="70">
        <v>2022</v>
      </c>
      <c r="D45" s="70">
        <v>701445</v>
      </c>
      <c r="E45" s="79">
        <v>38.380000000000003</v>
      </c>
      <c r="F45" s="79">
        <v>-38.375999999999998</v>
      </c>
      <c r="G45" s="71">
        <f t="shared" si="0"/>
        <v>4.0000000000048885E-3</v>
      </c>
    </row>
    <row r="46" spans="1:7" x14ac:dyDescent="0.25">
      <c r="A46" s="69" t="s">
        <v>375</v>
      </c>
      <c r="B46" s="69" t="s">
        <v>381</v>
      </c>
      <c r="C46" s="70">
        <v>2022</v>
      </c>
      <c r="D46" s="70">
        <v>701447</v>
      </c>
      <c r="E46" s="79">
        <v>341.12</v>
      </c>
      <c r="F46" s="79">
        <v>141.94855999999999</v>
      </c>
      <c r="G46" s="71">
        <f t="shared" si="0"/>
        <v>483.06855999999999</v>
      </c>
    </row>
    <row r="47" spans="1:7" x14ac:dyDescent="0.25">
      <c r="A47" s="69" t="s">
        <v>375</v>
      </c>
      <c r="B47" s="69" t="s">
        <v>161</v>
      </c>
      <c r="C47" s="70">
        <v>2022</v>
      </c>
      <c r="D47" s="70">
        <v>701449</v>
      </c>
      <c r="E47" s="79">
        <v>703.56</v>
      </c>
      <c r="F47" s="79">
        <v>376.76703999999995</v>
      </c>
      <c r="G47" s="71">
        <f t="shared" si="0"/>
        <v>1080.3270399999999</v>
      </c>
    </row>
    <row r="48" spans="1:7" x14ac:dyDescent="0.25">
      <c r="A48" s="69" t="s">
        <v>375</v>
      </c>
      <c r="B48" s="69" t="s">
        <v>161</v>
      </c>
      <c r="C48" s="70">
        <v>2022</v>
      </c>
      <c r="D48" s="70">
        <v>701425</v>
      </c>
      <c r="E48" s="79">
        <v>533.00440528634363</v>
      </c>
      <c r="F48" s="79">
        <v>353.14447999999999</v>
      </c>
      <c r="G48" s="71">
        <f t="shared" si="0"/>
        <v>886.14888528634356</v>
      </c>
    </row>
    <row r="49" spans="1:7" x14ac:dyDescent="0.25">
      <c r="A49" s="69" t="s">
        <v>375</v>
      </c>
      <c r="B49" s="69" t="s">
        <v>161</v>
      </c>
      <c r="C49" s="70">
        <v>2022</v>
      </c>
      <c r="D49" s="70">
        <v>701427</v>
      </c>
      <c r="E49" s="79">
        <v>1705.6035242290748</v>
      </c>
      <c r="F49" s="79">
        <v>514.70744000000002</v>
      </c>
      <c r="G49" s="71">
        <f t="shared" si="0"/>
        <v>2220.3109642290747</v>
      </c>
    </row>
    <row r="50" spans="1:7" x14ac:dyDescent="0.25">
      <c r="A50" s="69" t="s">
        <v>375</v>
      </c>
      <c r="B50" s="69" t="s">
        <v>382</v>
      </c>
      <c r="C50" s="70">
        <v>2022</v>
      </c>
      <c r="D50" s="70">
        <v>701359</v>
      </c>
      <c r="E50" s="79">
        <v>1279.2</v>
      </c>
      <c r="F50" s="79">
        <v>-298.94903999999997</v>
      </c>
      <c r="G50" s="71">
        <f t="shared" si="0"/>
        <v>980.25096000000008</v>
      </c>
    </row>
    <row r="51" spans="1:7" ht="15" customHeight="1" x14ac:dyDescent="0.25">
      <c r="A51" s="69" t="s">
        <v>380</v>
      </c>
      <c r="B51" s="82" t="s">
        <v>254</v>
      </c>
      <c r="C51" s="70">
        <v>2022</v>
      </c>
      <c r="D51" s="70">
        <v>701435</v>
      </c>
      <c r="E51" s="79">
        <v>1385.8</v>
      </c>
      <c r="F51" s="79">
        <v>-113.40107999999999</v>
      </c>
      <c r="G51" s="71">
        <f t="shared" si="0"/>
        <v>1272.3989199999999</v>
      </c>
    </row>
    <row r="52" spans="1:7" ht="12" customHeight="1" x14ac:dyDescent="0.25">
      <c r="A52" s="69" t="s">
        <v>375</v>
      </c>
      <c r="B52" s="69" t="s">
        <v>161</v>
      </c>
      <c r="C52" s="70">
        <v>2022</v>
      </c>
      <c r="D52" s="70">
        <v>701431</v>
      </c>
      <c r="E52" s="79">
        <v>959.40088105726875</v>
      </c>
      <c r="F52" s="79">
        <v>-453.68959999999998</v>
      </c>
      <c r="G52" s="71">
        <f t="shared" si="0"/>
        <v>505.71128105726876</v>
      </c>
    </row>
    <row r="53" spans="1:7" ht="12" customHeight="1" x14ac:dyDescent="0.25">
      <c r="A53" s="69" t="s">
        <v>383</v>
      </c>
      <c r="B53" s="69" t="s">
        <v>384</v>
      </c>
      <c r="C53" s="70">
        <v>2022</v>
      </c>
      <c r="D53" s="70">
        <v>701433</v>
      </c>
      <c r="E53" s="79">
        <v>426.4</v>
      </c>
      <c r="F53" s="79">
        <v>-416.89127999999999</v>
      </c>
      <c r="G53" s="71">
        <f t="shared" si="0"/>
        <v>9.5087199999999825</v>
      </c>
    </row>
    <row r="54" spans="1:7" x14ac:dyDescent="0.25">
      <c r="D54" s="67"/>
    </row>
    <row r="55" spans="1:7" ht="21" x14ac:dyDescent="0.25">
      <c r="D55" s="72"/>
      <c r="E55" s="80" t="s">
        <v>31</v>
      </c>
      <c r="F55" s="80" t="s">
        <v>32</v>
      </c>
      <c r="G55" s="80" t="s">
        <v>33</v>
      </c>
    </row>
    <row r="56" spans="1:7" x14ac:dyDescent="0.25">
      <c r="D56" s="72"/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71">
        <f>SUM(E5:E53)</f>
        <v>488069.24519823794</v>
      </c>
      <c r="F57" s="71">
        <f>SUM(F5:F53)</f>
        <v>30181.109649599952</v>
      </c>
      <c r="G57" s="71">
        <v>518250.35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6D2D-ACCE-4A4D-8AF8-3ADD740F94CC}">
  <sheetPr>
    <tabColor rgb="FF92D050"/>
  </sheetPr>
  <dimension ref="A1:G64"/>
  <sheetViews>
    <sheetView topLeftCell="A10" workbookViewId="0">
      <selection activeCell="G55" sqref="G55"/>
    </sheetView>
  </sheetViews>
  <sheetFormatPr defaultColWidth="12.453125" defaultRowHeight="10.5" x14ac:dyDescent="0.25"/>
  <cols>
    <col min="1" max="1" width="24.54296875" style="68" customWidth="1"/>
    <col min="2" max="2" width="44.7265625" style="68" customWidth="1"/>
    <col min="3" max="3" width="16.81640625" style="67" bestFit="1" customWidth="1"/>
    <col min="4" max="4" width="27.81640625" style="67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2022</v>
      </c>
      <c r="E1" s="67"/>
      <c r="F1" s="67"/>
      <c r="G1" s="67"/>
    </row>
    <row r="2" spans="1:7" x14ac:dyDescent="0.25">
      <c r="A2" s="77" t="s">
        <v>1</v>
      </c>
      <c r="B2" s="73" t="s">
        <v>36</v>
      </c>
      <c r="E2" s="67"/>
      <c r="F2" s="67"/>
      <c r="G2" s="67"/>
    </row>
    <row r="3" spans="1:7" x14ac:dyDescent="0.25">
      <c r="E3" s="67"/>
      <c r="F3" s="67"/>
      <c r="G3" s="67"/>
    </row>
    <row r="4" spans="1:7" ht="21" x14ac:dyDescent="0.25">
      <c r="A4" s="229" t="s">
        <v>3</v>
      </c>
      <c r="B4" s="229" t="s">
        <v>4</v>
      </c>
      <c r="C4" s="229" t="s">
        <v>74</v>
      </c>
      <c r="D4" s="229" t="s">
        <v>5</v>
      </c>
      <c r="E4" s="229" t="s">
        <v>6</v>
      </c>
      <c r="F4" s="229" t="s">
        <v>7</v>
      </c>
      <c r="G4" s="229" t="s">
        <v>8</v>
      </c>
    </row>
    <row r="5" spans="1:7" x14ac:dyDescent="0.25">
      <c r="A5" s="230" t="s">
        <v>385</v>
      </c>
      <c r="B5" s="230" t="s">
        <v>79</v>
      </c>
      <c r="C5" s="231">
        <v>2022</v>
      </c>
      <c r="D5" s="231">
        <v>700930</v>
      </c>
      <c r="E5" s="232">
        <v>238.42</v>
      </c>
      <c r="F5" s="232">
        <v>0</v>
      </c>
      <c r="G5" s="232">
        <f t="shared" ref="G5:G51" si="0">E5+F5</f>
        <v>238.42</v>
      </c>
    </row>
    <row r="6" spans="1:7" x14ac:dyDescent="0.25">
      <c r="A6" s="230" t="s">
        <v>324</v>
      </c>
      <c r="B6" s="230"/>
      <c r="C6" s="231">
        <v>2022</v>
      </c>
      <c r="D6" s="231">
        <v>700912</v>
      </c>
      <c r="E6" s="232">
        <v>24591.32</v>
      </c>
      <c r="F6" s="232">
        <v>-289.60000000000002</v>
      </c>
      <c r="G6" s="232">
        <f t="shared" si="0"/>
        <v>24301.72</v>
      </c>
    </row>
    <row r="7" spans="1:7" x14ac:dyDescent="0.25">
      <c r="A7" s="230" t="s">
        <v>385</v>
      </c>
      <c r="B7" s="230" t="s">
        <v>80</v>
      </c>
      <c r="C7" s="231">
        <v>2022</v>
      </c>
      <c r="D7" s="231">
        <v>700933</v>
      </c>
      <c r="E7" s="232">
        <v>0</v>
      </c>
      <c r="F7" s="232">
        <v>0</v>
      </c>
      <c r="G7" s="232">
        <f t="shared" si="0"/>
        <v>0</v>
      </c>
    </row>
    <row r="8" spans="1:7" x14ac:dyDescent="0.25">
      <c r="A8" s="230" t="s">
        <v>385</v>
      </c>
      <c r="B8" s="230" t="s">
        <v>80</v>
      </c>
      <c r="C8" s="231">
        <v>2022</v>
      </c>
      <c r="D8" s="231">
        <v>700934</v>
      </c>
      <c r="E8" s="232">
        <v>0</v>
      </c>
      <c r="F8" s="232">
        <v>0</v>
      </c>
      <c r="G8" s="232">
        <f t="shared" si="0"/>
        <v>0</v>
      </c>
    </row>
    <row r="9" spans="1:7" x14ac:dyDescent="0.25">
      <c r="A9" s="230" t="s">
        <v>325</v>
      </c>
      <c r="B9" s="230" t="s">
        <v>81</v>
      </c>
      <c r="C9" s="231">
        <v>2022</v>
      </c>
      <c r="D9" s="231">
        <v>700937</v>
      </c>
      <c r="E9" s="232">
        <v>171355.86</v>
      </c>
      <c r="F9" s="232">
        <v>2241.0100000000002</v>
      </c>
      <c r="G9" s="232">
        <f t="shared" si="0"/>
        <v>173596.87</v>
      </c>
    </row>
    <row r="10" spans="1:7" x14ac:dyDescent="0.25">
      <c r="A10" s="230" t="s">
        <v>326</v>
      </c>
      <c r="B10" s="230" t="s">
        <v>327</v>
      </c>
      <c r="C10" s="231">
        <v>2022</v>
      </c>
      <c r="D10" s="231">
        <v>700946</v>
      </c>
      <c r="E10" s="232">
        <v>67166.320000000007</v>
      </c>
      <c r="F10" s="232">
        <v>-232.99</v>
      </c>
      <c r="G10" s="232">
        <f t="shared" si="0"/>
        <v>66933.33</v>
      </c>
    </row>
    <row r="11" spans="1:7" x14ac:dyDescent="0.25">
      <c r="A11" s="230" t="s">
        <v>325</v>
      </c>
      <c r="B11" s="230" t="s">
        <v>82</v>
      </c>
      <c r="C11" s="231">
        <v>2022</v>
      </c>
      <c r="D11" s="231">
        <v>700929</v>
      </c>
      <c r="E11" s="232">
        <v>22837.23</v>
      </c>
      <c r="F11" s="232">
        <v>-143.94</v>
      </c>
      <c r="G11" s="232">
        <f t="shared" si="0"/>
        <v>22693.29</v>
      </c>
    </row>
    <row r="12" spans="1:7" x14ac:dyDescent="0.25">
      <c r="A12" s="230" t="s">
        <v>325</v>
      </c>
      <c r="B12" s="230" t="s">
        <v>83</v>
      </c>
      <c r="C12" s="231">
        <v>2022</v>
      </c>
      <c r="D12" s="231">
        <v>700938</v>
      </c>
      <c r="E12" s="232">
        <v>16808.614634146346</v>
      </c>
      <c r="F12" s="232">
        <v>-589.38</v>
      </c>
      <c r="G12" s="232">
        <f t="shared" si="0"/>
        <v>16219.234634146347</v>
      </c>
    </row>
    <row r="13" spans="1:7" x14ac:dyDescent="0.25">
      <c r="A13" s="230" t="s">
        <v>328</v>
      </c>
      <c r="B13" s="230" t="s">
        <v>286</v>
      </c>
      <c r="C13" s="231">
        <v>2022</v>
      </c>
      <c r="D13" s="231">
        <v>700939</v>
      </c>
      <c r="E13" s="232">
        <v>3065.4048780487806</v>
      </c>
      <c r="F13" s="232">
        <v>-138.72</v>
      </c>
      <c r="G13" s="232">
        <f t="shared" si="0"/>
        <v>2926.6848780487808</v>
      </c>
    </row>
    <row r="14" spans="1:7" x14ac:dyDescent="0.25">
      <c r="A14" s="230" t="s">
        <v>329</v>
      </c>
      <c r="B14" s="230" t="s">
        <v>330</v>
      </c>
      <c r="C14" s="231">
        <v>2022</v>
      </c>
      <c r="D14" s="231">
        <v>700935</v>
      </c>
      <c r="E14" s="232">
        <v>403270.40000000002</v>
      </c>
      <c r="F14" s="232">
        <v>4728.3599999999997</v>
      </c>
      <c r="G14" s="232">
        <f t="shared" si="0"/>
        <v>407998.76</v>
      </c>
    </row>
    <row r="15" spans="1:7" x14ac:dyDescent="0.25">
      <c r="A15" s="230" t="s">
        <v>329</v>
      </c>
      <c r="B15" s="230" t="s">
        <v>330</v>
      </c>
      <c r="C15" s="231">
        <v>2022</v>
      </c>
      <c r="D15" s="231" t="s">
        <v>386</v>
      </c>
      <c r="E15" s="232">
        <v>25545</v>
      </c>
      <c r="F15" s="232">
        <v>0</v>
      </c>
      <c r="G15" s="232">
        <f t="shared" si="0"/>
        <v>25545</v>
      </c>
    </row>
    <row r="16" spans="1:7" x14ac:dyDescent="0.25">
      <c r="A16" s="230" t="s">
        <v>385</v>
      </c>
      <c r="B16" s="230" t="s">
        <v>331</v>
      </c>
      <c r="C16" s="231">
        <v>2022</v>
      </c>
      <c r="D16" s="231">
        <v>700940</v>
      </c>
      <c r="E16" s="232">
        <v>17.034146341463416</v>
      </c>
      <c r="F16" s="232">
        <v>-17.03</v>
      </c>
      <c r="G16" s="232">
        <f t="shared" si="0"/>
        <v>4.1463414634144158E-3</v>
      </c>
    </row>
    <row r="17" spans="1:7" x14ac:dyDescent="0.25">
      <c r="A17" s="230" t="s">
        <v>324</v>
      </c>
      <c r="B17" s="230" t="s">
        <v>84</v>
      </c>
      <c r="C17" s="231">
        <v>2022</v>
      </c>
      <c r="D17" s="231">
        <v>700931</v>
      </c>
      <c r="E17" s="232">
        <v>6250.01</v>
      </c>
      <c r="F17" s="232">
        <v>30.09</v>
      </c>
      <c r="G17" s="232">
        <f t="shared" si="0"/>
        <v>6280.1</v>
      </c>
    </row>
    <row r="18" spans="1:7" x14ac:dyDescent="0.25">
      <c r="A18" s="230" t="s">
        <v>85</v>
      </c>
      <c r="B18" s="230"/>
      <c r="C18" s="231">
        <v>2022</v>
      </c>
      <c r="D18" s="231">
        <v>700942</v>
      </c>
      <c r="E18" s="232">
        <v>1685.9707317073171</v>
      </c>
      <c r="F18" s="232">
        <v>50.96</v>
      </c>
      <c r="G18" s="232">
        <f t="shared" si="0"/>
        <v>1736.9307317073171</v>
      </c>
    </row>
    <row r="19" spans="1:7" x14ac:dyDescent="0.25">
      <c r="A19" s="230" t="s">
        <v>85</v>
      </c>
      <c r="B19" s="230" t="s">
        <v>68</v>
      </c>
      <c r="C19" s="231">
        <v>2022</v>
      </c>
      <c r="D19" s="231">
        <v>700947</v>
      </c>
      <c r="E19" s="232">
        <v>579.02439024390253</v>
      </c>
      <c r="F19" s="232">
        <v>3.74</v>
      </c>
      <c r="G19" s="232">
        <f t="shared" si="0"/>
        <v>582.76439024390254</v>
      </c>
    </row>
    <row r="20" spans="1:7" x14ac:dyDescent="0.25">
      <c r="A20" s="230" t="s">
        <v>332</v>
      </c>
      <c r="B20" s="230" t="s">
        <v>333</v>
      </c>
      <c r="C20" s="231">
        <v>2022</v>
      </c>
      <c r="D20" s="231">
        <v>700908</v>
      </c>
      <c r="E20" s="232">
        <v>233876.26</v>
      </c>
      <c r="F20" s="232">
        <v>3978.03</v>
      </c>
      <c r="G20" s="232">
        <f t="shared" si="0"/>
        <v>237854.29</v>
      </c>
    </row>
    <row r="21" spans="1:7" x14ac:dyDescent="0.25">
      <c r="A21" s="230" t="s">
        <v>332</v>
      </c>
      <c r="B21" s="230" t="s">
        <v>334</v>
      </c>
      <c r="C21" s="231">
        <v>2022</v>
      </c>
      <c r="D21" s="231">
        <v>700909</v>
      </c>
      <c r="E21" s="232">
        <v>207615.28</v>
      </c>
      <c r="F21" s="232">
        <v>-1545.35</v>
      </c>
      <c r="G21" s="232">
        <f t="shared" si="0"/>
        <v>206069.93</v>
      </c>
    </row>
    <row r="22" spans="1:7" x14ac:dyDescent="0.25">
      <c r="A22" s="230" t="s">
        <v>332</v>
      </c>
      <c r="B22" s="230" t="s">
        <v>333</v>
      </c>
      <c r="C22" s="231">
        <v>2022</v>
      </c>
      <c r="D22" s="231" t="s">
        <v>360</v>
      </c>
      <c r="E22" s="232">
        <v>139.58000000000001</v>
      </c>
      <c r="F22" s="232">
        <v>0</v>
      </c>
      <c r="G22" s="232">
        <f t="shared" si="0"/>
        <v>139.58000000000001</v>
      </c>
    </row>
    <row r="23" spans="1:7" x14ac:dyDescent="0.25">
      <c r="A23" s="230" t="s">
        <v>332</v>
      </c>
      <c r="B23" s="230" t="s">
        <v>333</v>
      </c>
      <c r="C23" s="231">
        <v>2022</v>
      </c>
      <c r="D23" s="231" t="s">
        <v>96</v>
      </c>
      <c r="E23" s="232">
        <v>2840.88</v>
      </c>
      <c r="F23" s="232">
        <v>0</v>
      </c>
      <c r="G23" s="232">
        <f t="shared" si="0"/>
        <v>2840.88</v>
      </c>
    </row>
    <row r="24" spans="1:7" x14ac:dyDescent="0.25">
      <c r="A24" s="230" t="s">
        <v>387</v>
      </c>
      <c r="B24" s="230" t="s">
        <v>87</v>
      </c>
      <c r="C24" s="231">
        <v>2022</v>
      </c>
      <c r="D24" s="231">
        <v>700910</v>
      </c>
      <c r="E24" s="232">
        <v>34.06</v>
      </c>
      <c r="F24" s="232">
        <v>0</v>
      </c>
      <c r="G24" s="232">
        <f t="shared" si="0"/>
        <v>34.06</v>
      </c>
    </row>
    <row r="25" spans="1:7" x14ac:dyDescent="0.25">
      <c r="A25" s="230" t="s">
        <v>37</v>
      </c>
      <c r="B25" s="230" t="s">
        <v>129</v>
      </c>
      <c r="C25" s="231">
        <v>2022</v>
      </c>
      <c r="D25" s="231" t="s">
        <v>388</v>
      </c>
      <c r="E25" s="232">
        <v>85.15</v>
      </c>
      <c r="F25" s="232">
        <v>0</v>
      </c>
      <c r="G25" s="232">
        <f t="shared" si="0"/>
        <v>85.15</v>
      </c>
    </row>
    <row r="26" spans="1:7" x14ac:dyDescent="0.25">
      <c r="A26" s="230" t="s">
        <v>385</v>
      </c>
      <c r="B26" s="230" t="s">
        <v>389</v>
      </c>
      <c r="C26" s="231">
        <v>2022</v>
      </c>
      <c r="D26" s="231">
        <v>700945</v>
      </c>
      <c r="E26" s="232">
        <v>698.23414634146354</v>
      </c>
      <c r="F26" s="232">
        <v>0</v>
      </c>
      <c r="G26" s="232">
        <f t="shared" si="0"/>
        <v>698.23414634146354</v>
      </c>
    </row>
    <row r="27" spans="1:7" x14ac:dyDescent="0.25">
      <c r="A27" s="230" t="s">
        <v>385</v>
      </c>
      <c r="B27" s="230" t="s">
        <v>336</v>
      </c>
      <c r="C27" s="231">
        <v>2022</v>
      </c>
      <c r="D27" s="231">
        <v>700943</v>
      </c>
      <c r="E27" s="232">
        <v>476.84</v>
      </c>
      <c r="F27" s="232">
        <v>0</v>
      </c>
      <c r="G27" s="232">
        <f t="shared" si="0"/>
        <v>476.84</v>
      </c>
    </row>
    <row r="28" spans="1:7" x14ac:dyDescent="0.25">
      <c r="A28" s="230" t="s">
        <v>385</v>
      </c>
      <c r="B28" s="230" t="s">
        <v>389</v>
      </c>
      <c r="C28" s="231">
        <v>2022</v>
      </c>
      <c r="D28" s="231">
        <v>700944</v>
      </c>
      <c r="E28" s="232">
        <v>493.87</v>
      </c>
      <c r="F28" s="232">
        <v>0</v>
      </c>
      <c r="G28" s="232">
        <f t="shared" si="0"/>
        <v>493.87</v>
      </c>
    </row>
    <row r="29" spans="1:7" x14ac:dyDescent="0.25">
      <c r="A29" s="230" t="s">
        <v>88</v>
      </c>
      <c r="B29" s="230" t="s">
        <v>337</v>
      </c>
      <c r="C29" s="231">
        <v>2022</v>
      </c>
      <c r="D29" s="231">
        <v>700913</v>
      </c>
      <c r="E29" s="232">
        <v>119.21</v>
      </c>
      <c r="F29" s="232">
        <v>0</v>
      </c>
      <c r="G29" s="232">
        <f t="shared" si="0"/>
        <v>119.21</v>
      </c>
    </row>
    <row r="30" spans="1:7" x14ac:dyDescent="0.25">
      <c r="A30" s="230" t="s">
        <v>88</v>
      </c>
      <c r="B30" s="230" t="s">
        <v>338</v>
      </c>
      <c r="C30" s="231">
        <v>2022</v>
      </c>
      <c r="D30" s="231">
        <v>700914</v>
      </c>
      <c r="E30" s="232">
        <v>102.18</v>
      </c>
      <c r="F30" s="232">
        <v>0</v>
      </c>
      <c r="G30" s="232">
        <f t="shared" si="0"/>
        <v>102.18</v>
      </c>
    </row>
    <row r="31" spans="1:7" x14ac:dyDescent="0.25">
      <c r="A31" s="230" t="s">
        <v>88</v>
      </c>
      <c r="B31" s="230" t="s">
        <v>339</v>
      </c>
      <c r="C31" s="231">
        <v>2022</v>
      </c>
      <c r="D31" s="231">
        <v>700915</v>
      </c>
      <c r="E31" s="232">
        <v>136.24</v>
      </c>
      <c r="F31" s="232">
        <v>11.81</v>
      </c>
      <c r="G31" s="232">
        <f t="shared" si="0"/>
        <v>148.05000000000001</v>
      </c>
    </row>
    <row r="32" spans="1:7" x14ac:dyDescent="0.25">
      <c r="A32" s="230" t="s">
        <v>89</v>
      </c>
      <c r="B32" s="230" t="s">
        <v>340</v>
      </c>
      <c r="C32" s="231">
        <v>2022</v>
      </c>
      <c r="D32" s="231">
        <v>700916</v>
      </c>
      <c r="E32" s="232">
        <v>85.151219512195127</v>
      </c>
      <c r="F32" s="232">
        <v>0</v>
      </c>
      <c r="G32" s="232">
        <f t="shared" si="0"/>
        <v>85.151219512195127</v>
      </c>
    </row>
    <row r="33" spans="1:7" x14ac:dyDescent="0.25">
      <c r="A33" s="230" t="s">
        <v>88</v>
      </c>
      <c r="B33" s="230" t="s">
        <v>341</v>
      </c>
      <c r="C33" s="231">
        <v>2022</v>
      </c>
      <c r="D33" s="231">
        <v>700917</v>
      </c>
      <c r="E33" s="232">
        <v>136.24</v>
      </c>
      <c r="F33" s="232">
        <v>1.4</v>
      </c>
      <c r="G33" s="232">
        <f t="shared" si="0"/>
        <v>137.64000000000001</v>
      </c>
    </row>
    <row r="34" spans="1:7" x14ac:dyDescent="0.25">
      <c r="A34" s="230" t="s">
        <v>88</v>
      </c>
      <c r="B34" s="230" t="s">
        <v>342</v>
      </c>
      <c r="C34" s="231">
        <v>2022</v>
      </c>
      <c r="D34" s="231">
        <v>700918</v>
      </c>
      <c r="E34" s="232">
        <v>170.30243902439025</v>
      </c>
      <c r="F34" s="232">
        <v>0</v>
      </c>
      <c r="G34" s="232">
        <f t="shared" si="0"/>
        <v>170.30243902439025</v>
      </c>
    </row>
    <row r="35" spans="1:7" x14ac:dyDescent="0.25">
      <c r="A35" s="230" t="s">
        <v>88</v>
      </c>
      <c r="B35" s="230" t="s">
        <v>343</v>
      </c>
      <c r="C35" s="231">
        <v>2022</v>
      </c>
      <c r="D35" s="231">
        <v>700919</v>
      </c>
      <c r="E35" s="232">
        <v>442.78048780487813</v>
      </c>
      <c r="F35" s="232">
        <v>0</v>
      </c>
      <c r="G35" s="232">
        <f t="shared" si="0"/>
        <v>442.78048780487813</v>
      </c>
    </row>
    <row r="36" spans="1:7" x14ac:dyDescent="0.25">
      <c r="A36" s="230" t="s">
        <v>88</v>
      </c>
      <c r="B36" s="230" t="s">
        <v>344</v>
      </c>
      <c r="C36" s="231">
        <v>2022</v>
      </c>
      <c r="D36" s="231">
        <v>700920</v>
      </c>
      <c r="E36" s="232">
        <v>170.3</v>
      </c>
      <c r="F36" s="232">
        <v>0</v>
      </c>
      <c r="G36" s="232">
        <f t="shared" si="0"/>
        <v>170.3</v>
      </c>
    </row>
    <row r="37" spans="1:7" x14ac:dyDescent="0.25">
      <c r="A37" s="230" t="s">
        <v>88</v>
      </c>
      <c r="B37" s="230" t="s">
        <v>345</v>
      </c>
      <c r="C37" s="231">
        <v>2022</v>
      </c>
      <c r="D37" s="231">
        <v>700921</v>
      </c>
      <c r="E37" s="232">
        <v>102.18</v>
      </c>
      <c r="F37" s="232">
        <v>10.82</v>
      </c>
      <c r="G37" s="232">
        <f t="shared" si="0"/>
        <v>113</v>
      </c>
    </row>
    <row r="38" spans="1:7" x14ac:dyDescent="0.25">
      <c r="A38" s="230" t="s">
        <v>88</v>
      </c>
      <c r="B38" s="230" t="s">
        <v>346</v>
      </c>
      <c r="C38" s="231">
        <v>2022</v>
      </c>
      <c r="D38" s="231">
        <v>700922</v>
      </c>
      <c r="E38" s="232">
        <v>170.3</v>
      </c>
      <c r="F38" s="232">
        <v>0</v>
      </c>
      <c r="G38" s="232">
        <f t="shared" si="0"/>
        <v>170.3</v>
      </c>
    </row>
    <row r="39" spans="1:7" x14ac:dyDescent="0.25">
      <c r="A39" s="230" t="s">
        <v>88</v>
      </c>
      <c r="B39" s="230" t="s">
        <v>347</v>
      </c>
      <c r="C39" s="231">
        <v>2022</v>
      </c>
      <c r="D39" s="231">
        <v>700923</v>
      </c>
      <c r="E39" s="232">
        <v>119.21</v>
      </c>
      <c r="F39" s="232">
        <v>0</v>
      </c>
      <c r="G39" s="232">
        <f t="shared" si="0"/>
        <v>119.21</v>
      </c>
    </row>
    <row r="40" spans="1:7" x14ac:dyDescent="0.25">
      <c r="A40" s="230" t="s">
        <v>88</v>
      </c>
      <c r="B40" s="230" t="s">
        <v>348</v>
      </c>
      <c r="C40" s="231">
        <v>2022</v>
      </c>
      <c r="D40" s="231">
        <v>700924</v>
      </c>
      <c r="E40" s="232">
        <v>119.21</v>
      </c>
      <c r="F40" s="232">
        <v>0</v>
      </c>
      <c r="G40" s="232">
        <f t="shared" si="0"/>
        <v>119.21</v>
      </c>
    </row>
    <row r="41" spans="1:7" x14ac:dyDescent="0.25">
      <c r="A41" s="230" t="s">
        <v>88</v>
      </c>
      <c r="B41" s="230" t="s">
        <v>349</v>
      </c>
      <c r="C41" s="231">
        <v>2022</v>
      </c>
      <c r="D41" s="231">
        <v>700925</v>
      </c>
      <c r="E41" s="232">
        <v>119.21</v>
      </c>
      <c r="F41" s="232">
        <v>0</v>
      </c>
      <c r="G41" s="232">
        <f t="shared" si="0"/>
        <v>119.21</v>
      </c>
    </row>
    <row r="42" spans="1:7" x14ac:dyDescent="0.25">
      <c r="A42" s="230" t="s">
        <v>88</v>
      </c>
      <c r="B42" s="230" t="s">
        <v>350</v>
      </c>
      <c r="C42" s="231">
        <v>2022</v>
      </c>
      <c r="D42" s="231">
        <v>700926</v>
      </c>
      <c r="E42" s="232">
        <v>153.27000000000001</v>
      </c>
      <c r="F42" s="232">
        <v>0</v>
      </c>
      <c r="G42" s="232">
        <f t="shared" si="0"/>
        <v>153.27000000000001</v>
      </c>
    </row>
    <row r="43" spans="1:7" x14ac:dyDescent="0.25">
      <c r="A43" s="230" t="s">
        <v>88</v>
      </c>
      <c r="B43" s="230" t="s">
        <v>351</v>
      </c>
      <c r="C43" s="231">
        <v>2022</v>
      </c>
      <c r="D43" s="231">
        <v>700927</v>
      </c>
      <c r="E43" s="232">
        <v>187.33</v>
      </c>
      <c r="F43" s="232">
        <v>0</v>
      </c>
      <c r="G43" s="232">
        <f t="shared" si="0"/>
        <v>187.33</v>
      </c>
    </row>
    <row r="44" spans="1:7" x14ac:dyDescent="0.25">
      <c r="A44" s="230" t="s">
        <v>88</v>
      </c>
      <c r="B44" s="230" t="s">
        <v>352</v>
      </c>
      <c r="C44" s="231">
        <v>2022</v>
      </c>
      <c r="D44" s="231">
        <v>700928</v>
      </c>
      <c r="E44" s="232">
        <v>68.12</v>
      </c>
      <c r="F44" s="232">
        <v>13.01</v>
      </c>
      <c r="G44" s="232">
        <f t="shared" si="0"/>
        <v>81.13000000000001</v>
      </c>
    </row>
    <row r="45" spans="1:7" x14ac:dyDescent="0.25">
      <c r="A45" s="230" t="s">
        <v>390</v>
      </c>
      <c r="B45" s="230"/>
      <c r="C45" s="231">
        <v>2022</v>
      </c>
      <c r="D45" s="231">
        <v>701000</v>
      </c>
      <c r="E45" s="232">
        <v>34.06</v>
      </c>
      <c r="F45" s="232">
        <v>0</v>
      </c>
      <c r="G45" s="232">
        <f>E45+F45</f>
        <v>34.06</v>
      </c>
    </row>
    <row r="46" spans="1:7" x14ac:dyDescent="0.25">
      <c r="A46" s="230" t="s">
        <v>69</v>
      </c>
      <c r="B46" s="230" t="s">
        <v>90</v>
      </c>
      <c r="C46" s="231">
        <v>2022</v>
      </c>
      <c r="D46" s="231">
        <v>700936</v>
      </c>
      <c r="E46" s="232">
        <v>544.96</v>
      </c>
      <c r="F46" s="232">
        <v>0</v>
      </c>
      <c r="G46" s="232">
        <f t="shared" si="0"/>
        <v>544.96</v>
      </c>
    </row>
    <row r="47" spans="1:7" x14ac:dyDescent="0.25">
      <c r="A47" s="230" t="s">
        <v>391</v>
      </c>
      <c r="B47" s="230"/>
      <c r="C47" s="231">
        <v>2022</v>
      </c>
      <c r="D47" s="231">
        <v>700961</v>
      </c>
      <c r="E47" s="232">
        <v>561.99024390243903</v>
      </c>
      <c r="F47" s="232">
        <v>24.24</v>
      </c>
      <c r="G47" s="232">
        <f t="shared" si="0"/>
        <v>586.23024390243904</v>
      </c>
    </row>
    <row r="48" spans="1:7" x14ac:dyDescent="0.25">
      <c r="A48" s="233" t="s">
        <v>392</v>
      </c>
      <c r="B48" s="233" t="s">
        <v>304</v>
      </c>
      <c r="C48" s="234">
        <v>2022</v>
      </c>
      <c r="D48" s="234">
        <v>701346</v>
      </c>
      <c r="E48" s="235">
        <v>17.034146341463416</v>
      </c>
      <c r="F48" s="233">
        <v>0</v>
      </c>
      <c r="G48" s="232">
        <f t="shared" si="0"/>
        <v>17.034146341463416</v>
      </c>
    </row>
    <row r="49" spans="1:7" x14ac:dyDescent="0.25">
      <c r="A49" s="233" t="s">
        <v>392</v>
      </c>
      <c r="B49" s="233" t="s">
        <v>91</v>
      </c>
      <c r="C49" s="234">
        <v>2022</v>
      </c>
      <c r="D49" s="234">
        <v>701042</v>
      </c>
      <c r="E49" s="233">
        <v>17.03</v>
      </c>
      <c r="F49" s="233">
        <v>0</v>
      </c>
      <c r="G49" s="232">
        <f t="shared" si="0"/>
        <v>17.03</v>
      </c>
    </row>
    <row r="50" spans="1:7" x14ac:dyDescent="0.25">
      <c r="A50" s="233" t="s">
        <v>393</v>
      </c>
      <c r="B50" s="233" t="s">
        <v>369</v>
      </c>
      <c r="C50" s="234">
        <v>2022</v>
      </c>
      <c r="D50" s="234">
        <v>701151</v>
      </c>
      <c r="E50" s="233">
        <v>85.151219512195127</v>
      </c>
      <c r="F50" s="233">
        <v>0</v>
      </c>
      <c r="G50" s="232">
        <f t="shared" si="0"/>
        <v>85.151219512195127</v>
      </c>
    </row>
    <row r="51" spans="1:7" x14ac:dyDescent="0.25">
      <c r="A51" s="230" t="s">
        <v>394</v>
      </c>
      <c r="B51" s="230" t="s">
        <v>319</v>
      </c>
      <c r="C51" s="231">
        <v>2022</v>
      </c>
      <c r="D51" s="231">
        <v>701347</v>
      </c>
      <c r="E51" s="232">
        <v>17.03</v>
      </c>
      <c r="F51" s="232"/>
      <c r="G51" s="232">
        <f t="shared" si="0"/>
        <v>17.03</v>
      </c>
    </row>
    <row r="52" spans="1:7" ht="21" x14ac:dyDescent="0.25">
      <c r="A52" s="236"/>
      <c r="B52" s="236"/>
      <c r="C52" s="237"/>
      <c r="D52" s="237"/>
      <c r="E52" s="238" t="s">
        <v>31</v>
      </c>
      <c r="F52" s="238" t="s">
        <v>32</v>
      </c>
      <c r="G52" s="238" t="s">
        <v>33</v>
      </c>
    </row>
    <row r="53" spans="1:7" x14ac:dyDescent="0.25">
      <c r="A53" s="236"/>
      <c r="B53" s="236"/>
      <c r="C53" s="237"/>
      <c r="D53" s="237"/>
      <c r="E53" s="238" t="s">
        <v>34</v>
      </c>
      <c r="F53" s="238" t="s">
        <v>34</v>
      </c>
      <c r="G53" s="238" t="s">
        <v>34</v>
      </c>
    </row>
    <row r="54" spans="1:7" x14ac:dyDescent="0.25">
      <c r="A54" s="236"/>
      <c r="B54" s="236"/>
      <c r="C54" s="237"/>
      <c r="D54" s="238" t="s">
        <v>35</v>
      </c>
      <c r="E54" s="239">
        <f>SUM(E5:E51)</f>
        <v>1193349.2526829271</v>
      </c>
      <c r="F54" s="239">
        <f>SUM(F5:F50)</f>
        <v>8136.46</v>
      </c>
      <c r="G54" s="239">
        <f>SUM(G5:G51)</f>
        <v>1201485.7126829268</v>
      </c>
    </row>
    <row r="55" spans="1:7" x14ac:dyDescent="0.25">
      <c r="A55" s="240"/>
      <c r="B55" s="240"/>
      <c r="C55" s="241"/>
      <c r="D55" s="241"/>
      <c r="E55" s="242"/>
      <c r="F55" s="242"/>
      <c r="G55" s="242"/>
    </row>
    <row r="56" spans="1:7" x14ac:dyDescent="0.25">
      <c r="A56" s="243"/>
      <c r="B56" s="243"/>
      <c r="C56" s="244"/>
      <c r="D56" s="244"/>
      <c r="E56" s="245"/>
      <c r="F56" s="245"/>
      <c r="G56" s="245"/>
    </row>
    <row r="57" spans="1:7" x14ac:dyDescent="0.25">
      <c r="A57" s="243"/>
      <c r="B57" s="243"/>
      <c r="C57" s="244"/>
      <c r="D57" s="244"/>
      <c r="E57" s="245"/>
      <c r="F57" s="245"/>
      <c r="G57" s="245"/>
    </row>
    <row r="58" spans="1:7" x14ac:dyDescent="0.25">
      <c r="A58" s="243"/>
      <c r="B58" s="243"/>
      <c r="C58" s="244"/>
      <c r="D58" s="244"/>
      <c r="E58" s="245"/>
      <c r="F58" s="245"/>
      <c r="G58" s="245"/>
    </row>
    <row r="59" spans="1:7" x14ac:dyDescent="0.25">
      <c r="A59" s="243"/>
      <c r="B59" s="243"/>
      <c r="C59" s="244"/>
      <c r="D59" s="244"/>
      <c r="E59" s="245"/>
      <c r="F59" s="245"/>
      <c r="G59" s="245"/>
    </row>
    <row r="60" spans="1:7" x14ac:dyDescent="0.25">
      <c r="A60" s="243"/>
      <c r="B60" s="243"/>
      <c r="C60" s="244"/>
      <c r="D60" s="244"/>
      <c r="E60" s="245"/>
      <c r="F60" s="245"/>
      <c r="G60" s="245"/>
    </row>
    <row r="61" spans="1:7" x14ac:dyDescent="0.25">
      <c r="A61" s="243"/>
      <c r="B61" s="243"/>
      <c r="C61" s="244"/>
      <c r="D61" s="244"/>
      <c r="E61" s="245"/>
      <c r="F61" s="245"/>
      <c r="G61" s="245"/>
    </row>
    <row r="62" spans="1:7" x14ac:dyDescent="0.25">
      <c r="A62" s="243"/>
      <c r="B62" s="243"/>
      <c r="C62" s="244"/>
      <c r="D62" s="244"/>
      <c r="E62" s="245"/>
      <c r="F62" s="245"/>
      <c r="G62" s="245"/>
    </row>
    <row r="63" spans="1:7" x14ac:dyDescent="0.25">
      <c r="E63" s="245"/>
      <c r="F63" s="245"/>
      <c r="G63" s="245"/>
    </row>
    <row r="64" spans="1:7" x14ac:dyDescent="0.25">
      <c r="E64" s="245"/>
      <c r="F64" s="245"/>
      <c r="G64" s="245"/>
    </row>
  </sheetData>
  <conditionalFormatting sqref="B2">
    <cfRule type="cellIs" dxfId="133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8531-663A-4437-8AC7-AE5BA02E2DAF}">
  <sheetPr>
    <tabColor rgb="FF92D050"/>
  </sheetPr>
  <dimension ref="A1:I58"/>
  <sheetViews>
    <sheetView topLeftCell="A19" workbookViewId="0">
      <selection activeCell="E58" sqref="E58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9.1796875" style="68" bestFit="1" customWidth="1"/>
    <col min="5" max="6" width="11.54296875" style="68" bestFit="1" customWidth="1"/>
    <col min="7" max="7" width="13.1796875" style="68" bestFit="1" customWidth="1"/>
    <col min="8" max="8" width="8.7265625" style="68"/>
    <col min="9" max="9" width="9.81640625" style="68" bestFit="1" customWidth="1"/>
    <col min="10" max="16384" width="8.7265625" style="68"/>
  </cols>
  <sheetData>
    <row r="1" spans="1:9" x14ac:dyDescent="0.25">
      <c r="A1" s="75" t="s">
        <v>0</v>
      </c>
      <c r="B1" s="76">
        <v>2022</v>
      </c>
      <c r="C1" s="68"/>
    </row>
    <row r="2" spans="1:9" x14ac:dyDescent="0.25">
      <c r="A2" s="75" t="s">
        <v>1</v>
      </c>
      <c r="B2" s="73" t="s">
        <v>49</v>
      </c>
      <c r="C2" s="68"/>
    </row>
    <row r="4" spans="1:9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9" ht="21" customHeight="1" x14ac:dyDescent="0.25">
      <c r="A5" s="69" t="s">
        <v>59</v>
      </c>
      <c r="B5" s="82" t="s">
        <v>374</v>
      </c>
      <c r="C5" s="70">
        <v>2022</v>
      </c>
      <c r="D5" s="70">
        <v>701364</v>
      </c>
      <c r="E5" s="79">
        <v>6.5</v>
      </c>
      <c r="F5" s="79">
        <v>120.5971</v>
      </c>
      <c r="G5" s="71">
        <f>E5+F5</f>
        <v>127.0971</v>
      </c>
    </row>
    <row r="6" spans="1:9" x14ac:dyDescent="0.25">
      <c r="A6" s="69" t="s">
        <v>375</v>
      </c>
      <c r="B6" s="69" t="s">
        <v>79</v>
      </c>
      <c r="C6" s="70">
        <v>2022</v>
      </c>
      <c r="D6" s="70">
        <v>701394</v>
      </c>
      <c r="E6" s="79">
        <v>41.6</v>
      </c>
      <c r="F6" s="79">
        <v>-11.810499999999999</v>
      </c>
      <c r="G6" s="71">
        <f t="shared" ref="G6:G53" si="0">E6+F6</f>
        <v>29.789500000000004</v>
      </c>
    </row>
    <row r="7" spans="1:9" ht="17.25" customHeight="1" x14ac:dyDescent="0.25">
      <c r="A7" s="69" t="s">
        <v>29</v>
      </c>
      <c r="B7" s="82" t="s">
        <v>376</v>
      </c>
      <c r="C7" s="70">
        <v>2022</v>
      </c>
      <c r="D7" s="70">
        <v>701356</v>
      </c>
      <c r="E7" s="79">
        <v>910.00000000000011</v>
      </c>
      <c r="F7" s="79">
        <v>-56.310358000000036</v>
      </c>
      <c r="G7" s="71">
        <f t="shared" si="0"/>
        <v>853.68964200000005</v>
      </c>
    </row>
    <row r="8" spans="1:9" x14ac:dyDescent="0.25">
      <c r="A8" s="69" t="s">
        <v>100</v>
      </c>
      <c r="B8" s="69" t="s">
        <v>284</v>
      </c>
      <c r="C8" s="70">
        <v>2022</v>
      </c>
      <c r="D8" s="70">
        <v>701396</v>
      </c>
      <c r="E8" s="79">
        <v>327.96097560975613</v>
      </c>
      <c r="F8" s="79">
        <v>23.9512</v>
      </c>
      <c r="G8" s="71">
        <f t="shared" si="0"/>
        <v>351.9121756097561</v>
      </c>
    </row>
    <row r="9" spans="1:9" ht="16.5" customHeight="1" x14ac:dyDescent="0.25">
      <c r="A9" s="69" t="s">
        <v>155</v>
      </c>
      <c r="B9" s="82" t="s">
        <v>377</v>
      </c>
      <c r="C9" s="70">
        <v>2022</v>
      </c>
      <c r="D9" s="70">
        <v>701398</v>
      </c>
      <c r="E9" s="79">
        <v>3.9024390243902443</v>
      </c>
      <c r="F9" s="79">
        <v>6.7145000000000001</v>
      </c>
      <c r="G9" s="71">
        <f t="shared" si="0"/>
        <v>10.616939024390245</v>
      </c>
    </row>
    <row r="10" spans="1:9" x14ac:dyDescent="0.25">
      <c r="A10" s="69" t="s">
        <v>375</v>
      </c>
      <c r="B10" s="69" t="s">
        <v>322</v>
      </c>
      <c r="C10" s="70">
        <v>2022</v>
      </c>
      <c r="D10" s="70">
        <v>701442</v>
      </c>
      <c r="E10" s="79">
        <v>0.11707317073170732</v>
      </c>
      <c r="F10" s="79">
        <v>0.54599999999999993</v>
      </c>
      <c r="G10" s="71">
        <f t="shared" si="0"/>
        <v>0.66307317073170724</v>
      </c>
    </row>
    <row r="11" spans="1:9" x14ac:dyDescent="0.25">
      <c r="A11" s="69" t="s">
        <v>375</v>
      </c>
      <c r="B11" s="69" t="s">
        <v>323</v>
      </c>
      <c r="C11" s="70">
        <v>2022</v>
      </c>
      <c r="D11" s="70">
        <v>701444</v>
      </c>
      <c r="E11" s="79">
        <v>0.11707317073170732</v>
      </c>
      <c r="F11" s="79">
        <v>-0.13</v>
      </c>
      <c r="G11" s="71">
        <f t="shared" si="0"/>
        <v>-1.2926829268292681E-2</v>
      </c>
    </row>
    <row r="12" spans="1:9" x14ac:dyDescent="0.25">
      <c r="A12" s="69" t="s">
        <v>155</v>
      </c>
      <c r="B12" s="69" t="s">
        <v>286</v>
      </c>
      <c r="C12" s="70">
        <v>2022</v>
      </c>
      <c r="D12" s="70">
        <v>701400</v>
      </c>
      <c r="E12" s="79">
        <v>260</v>
      </c>
      <c r="F12" s="79">
        <v>-259.76079999999996</v>
      </c>
      <c r="G12" s="71">
        <f t="shared" si="0"/>
        <v>0.23920000000003938</v>
      </c>
    </row>
    <row r="13" spans="1:9" x14ac:dyDescent="0.25">
      <c r="A13" s="69" t="s">
        <v>37</v>
      </c>
      <c r="B13" s="69" t="s">
        <v>129</v>
      </c>
      <c r="C13" s="70">
        <v>2022</v>
      </c>
      <c r="D13" s="70">
        <v>701402</v>
      </c>
      <c r="E13" s="79">
        <v>19.502439024390245</v>
      </c>
      <c r="F13" s="79">
        <v>2.2854000000000001</v>
      </c>
      <c r="G13" s="71">
        <f t="shared" si="0"/>
        <v>21.787839024390244</v>
      </c>
    </row>
    <row r="14" spans="1:9" x14ac:dyDescent="0.25">
      <c r="A14" s="69" t="s">
        <v>18</v>
      </c>
      <c r="B14" s="69" t="s">
        <v>287</v>
      </c>
      <c r="C14" s="70">
        <v>2022</v>
      </c>
      <c r="D14" s="70">
        <v>701404</v>
      </c>
      <c r="E14" s="79">
        <v>130</v>
      </c>
      <c r="F14" s="79">
        <v>-20.554299999999998</v>
      </c>
      <c r="G14" s="71">
        <f t="shared" si="0"/>
        <v>109.4457</v>
      </c>
    </row>
    <row r="15" spans="1:9" x14ac:dyDescent="0.25">
      <c r="A15" s="69" t="s">
        <v>375</v>
      </c>
      <c r="B15" s="69" t="s">
        <v>157</v>
      </c>
      <c r="C15" s="70">
        <v>2022</v>
      </c>
      <c r="D15" s="70">
        <v>701362</v>
      </c>
      <c r="E15" s="79">
        <v>104</v>
      </c>
      <c r="F15" s="79">
        <v>-49.116079999999997</v>
      </c>
      <c r="G15" s="71">
        <f t="shared" si="0"/>
        <v>54.883920000000003</v>
      </c>
    </row>
    <row r="16" spans="1:9" x14ac:dyDescent="0.25">
      <c r="A16" s="69" t="s">
        <v>375</v>
      </c>
      <c r="B16" s="69" t="s">
        <v>378</v>
      </c>
      <c r="C16" s="70">
        <v>2022</v>
      </c>
      <c r="D16" s="70">
        <v>701354</v>
      </c>
      <c r="E16" s="79">
        <v>8450</v>
      </c>
      <c r="F16" s="79">
        <v>7874.2833000000001</v>
      </c>
      <c r="G16" s="71">
        <f t="shared" si="0"/>
        <v>16324.283299999999</v>
      </c>
      <c r="I16" s="89"/>
    </row>
    <row r="17" spans="1:7" x14ac:dyDescent="0.25">
      <c r="A17" s="69" t="s">
        <v>379</v>
      </c>
      <c r="B17" s="69" t="s">
        <v>290</v>
      </c>
      <c r="C17" s="70">
        <v>2022</v>
      </c>
      <c r="D17" s="70">
        <v>701366</v>
      </c>
      <c r="E17" s="79">
        <v>29.902439024390244</v>
      </c>
      <c r="F17" s="79">
        <v>-8.1523000000000003</v>
      </c>
      <c r="G17" s="71">
        <f t="shared" si="0"/>
        <v>21.750139024390243</v>
      </c>
    </row>
    <row r="18" spans="1:7" x14ac:dyDescent="0.25">
      <c r="A18" s="69" t="s">
        <v>379</v>
      </c>
      <c r="B18" s="69" t="s">
        <v>291</v>
      </c>
      <c r="C18" s="70">
        <v>2022</v>
      </c>
      <c r="D18" s="70">
        <v>701368</v>
      </c>
      <c r="E18" s="79">
        <v>19.502439024390245</v>
      </c>
      <c r="F18" s="79">
        <v>0</v>
      </c>
      <c r="G18" s="71">
        <f t="shared" si="0"/>
        <v>19.502439024390245</v>
      </c>
    </row>
    <row r="19" spans="1:7" x14ac:dyDescent="0.25">
      <c r="A19" s="69" t="s">
        <v>379</v>
      </c>
      <c r="B19" s="69" t="s">
        <v>292</v>
      </c>
      <c r="C19" s="70">
        <v>2022</v>
      </c>
      <c r="D19" s="70">
        <v>701370</v>
      </c>
      <c r="E19" s="79">
        <v>11.7</v>
      </c>
      <c r="F19" s="79">
        <v>-6.6416999999999993</v>
      </c>
      <c r="G19" s="71">
        <f t="shared" si="0"/>
        <v>5.0583</v>
      </c>
    </row>
    <row r="20" spans="1:7" x14ac:dyDescent="0.25">
      <c r="A20" s="69" t="s">
        <v>379</v>
      </c>
      <c r="B20" s="69" t="s">
        <v>293</v>
      </c>
      <c r="C20" s="70">
        <v>2022</v>
      </c>
      <c r="D20" s="70">
        <v>701372</v>
      </c>
      <c r="E20" s="79">
        <v>3.9024390243902443</v>
      </c>
      <c r="F20" s="79">
        <v>0.98280000000000001</v>
      </c>
      <c r="G20" s="71">
        <f t="shared" si="0"/>
        <v>4.8852390243902439</v>
      </c>
    </row>
    <row r="21" spans="1:7" x14ac:dyDescent="0.25">
      <c r="A21" s="69" t="s">
        <v>379</v>
      </c>
      <c r="B21" s="69" t="s">
        <v>294</v>
      </c>
      <c r="C21" s="70">
        <v>2022</v>
      </c>
      <c r="D21" s="70">
        <v>701374</v>
      </c>
      <c r="E21" s="79">
        <v>39.00487804878049</v>
      </c>
      <c r="F21" s="79">
        <v>-4.1495999999999995</v>
      </c>
      <c r="G21" s="71">
        <f t="shared" si="0"/>
        <v>34.855278048780491</v>
      </c>
    </row>
    <row r="22" spans="1:7" x14ac:dyDescent="0.25">
      <c r="A22" s="69" t="s">
        <v>379</v>
      </c>
      <c r="B22" s="69" t="s">
        <v>295</v>
      </c>
      <c r="C22" s="70">
        <v>2022</v>
      </c>
      <c r="D22" s="70">
        <v>701376</v>
      </c>
      <c r="E22" s="79">
        <v>23.4</v>
      </c>
      <c r="F22" s="79">
        <v>-0.79559999999999997</v>
      </c>
      <c r="G22" s="71">
        <f t="shared" si="0"/>
        <v>22.604399999999998</v>
      </c>
    </row>
    <row r="23" spans="1:7" x14ac:dyDescent="0.25">
      <c r="A23" s="69" t="s">
        <v>379</v>
      </c>
      <c r="B23" s="69" t="s">
        <v>296</v>
      </c>
      <c r="C23" s="70">
        <v>2022</v>
      </c>
      <c r="D23" s="70">
        <v>701378</v>
      </c>
      <c r="E23" s="79">
        <v>78</v>
      </c>
      <c r="F23" s="79">
        <v>-58.448</v>
      </c>
      <c r="G23" s="71">
        <f t="shared" si="0"/>
        <v>19.552</v>
      </c>
    </row>
    <row r="24" spans="1:7" x14ac:dyDescent="0.25">
      <c r="A24" s="69" t="s">
        <v>379</v>
      </c>
      <c r="B24" s="69" t="s">
        <v>297</v>
      </c>
      <c r="C24" s="70">
        <v>2022</v>
      </c>
      <c r="D24" s="70">
        <v>701380</v>
      </c>
      <c r="E24" s="79">
        <v>26</v>
      </c>
      <c r="F24" s="79">
        <v>-19.63</v>
      </c>
      <c r="G24" s="71">
        <f t="shared" si="0"/>
        <v>6.370000000000001</v>
      </c>
    </row>
    <row r="25" spans="1:7" x14ac:dyDescent="0.25">
      <c r="A25" s="69" t="s">
        <v>379</v>
      </c>
      <c r="B25" s="69" t="s">
        <v>298</v>
      </c>
      <c r="C25" s="70">
        <v>2022</v>
      </c>
      <c r="D25" s="70">
        <v>701382</v>
      </c>
      <c r="E25" s="79">
        <v>19.502439024390245</v>
      </c>
      <c r="F25" s="79">
        <v>-5.7382</v>
      </c>
      <c r="G25" s="71">
        <f t="shared" si="0"/>
        <v>13.764239024390246</v>
      </c>
    </row>
    <row r="26" spans="1:7" x14ac:dyDescent="0.25">
      <c r="A26" s="69" t="s">
        <v>379</v>
      </c>
      <c r="B26" s="69" t="s">
        <v>299</v>
      </c>
      <c r="C26" s="70">
        <v>2022</v>
      </c>
      <c r="D26" s="70">
        <v>701384</v>
      </c>
      <c r="E26" s="79">
        <v>71.502439024390256</v>
      </c>
      <c r="F26" s="79">
        <v>-24.341200000000001</v>
      </c>
      <c r="G26" s="71">
        <f t="shared" si="0"/>
        <v>47.161239024390255</v>
      </c>
    </row>
    <row r="27" spans="1:7" x14ac:dyDescent="0.25">
      <c r="A27" s="69" t="s">
        <v>379</v>
      </c>
      <c r="B27" s="69" t="s">
        <v>300</v>
      </c>
      <c r="C27" s="70">
        <v>2022</v>
      </c>
      <c r="D27" s="70">
        <v>701386</v>
      </c>
      <c r="E27" s="79">
        <v>52</v>
      </c>
      <c r="F27" s="79">
        <v>-5.4093</v>
      </c>
      <c r="G27" s="71">
        <f t="shared" si="0"/>
        <v>46.590699999999998</v>
      </c>
    </row>
    <row r="28" spans="1:7" x14ac:dyDescent="0.25">
      <c r="A28" s="69" t="s">
        <v>379</v>
      </c>
      <c r="B28" s="69" t="s">
        <v>301</v>
      </c>
      <c r="C28" s="70">
        <v>2022</v>
      </c>
      <c r="D28" s="70">
        <v>701388</v>
      </c>
      <c r="E28" s="79">
        <v>325.00487804878048</v>
      </c>
      <c r="F28" s="79">
        <v>-88.649599999999992</v>
      </c>
      <c r="G28" s="71">
        <f t="shared" si="0"/>
        <v>236.35527804878049</v>
      </c>
    </row>
    <row r="29" spans="1:7" x14ac:dyDescent="0.25">
      <c r="A29" s="69" t="s">
        <v>379</v>
      </c>
      <c r="B29" s="69" t="s">
        <v>302</v>
      </c>
      <c r="C29" s="70">
        <v>2022</v>
      </c>
      <c r="D29" s="70">
        <v>701390</v>
      </c>
      <c r="E29" s="79">
        <v>58.5</v>
      </c>
      <c r="F29" s="79">
        <v>2.8313999999999999</v>
      </c>
      <c r="G29" s="71">
        <f t="shared" si="0"/>
        <v>61.331400000000002</v>
      </c>
    </row>
    <row r="30" spans="1:7" x14ac:dyDescent="0.25">
      <c r="A30" s="69" t="s">
        <v>379</v>
      </c>
      <c r="B30" s="69" t="s">
        <v>303</v>
      </c>
      <c r="C30" s="70">
        <v>2022</v>
      </c>
      <c r="D30" s="70">
        <v>701392</v>
      </c>
      <c r="E30" s="79">
        <v>13.004878048780489</v>
      </c>
      <c r="F30" s="79">
        <v>1.8447</v>
      </c>
      <c r="G30" s="71">
        <f t="shared" si="0"/>
        <v>14.849578048780488</v>
      </c>
    </row>
    <row r="31" spans="1:7" x14ac:dyDescent="0.25">
      <c r="A31" s="69" t="s">
        <v>69</v>
      </c>
      <c r="B31" s="69" t="s">
        <v>90</v>
      </c>
      <c r="C31" s="70">
        <v>2022</v>
      </c>
      <c r="D31" s="70">
        <v>701406</v>
      </c>
      <c r="E31" s="79">
        <v>130</v>
      </c>
      <c r="F31" s="79">
        <v>-24.57</v>
      </c>
      <c r="G31" s="71">
        <f t="shared" si="0"/>
        <v>105.43</v>
      </c>
    </row>
    <row r="32" spans="1:7" x14ac:dyDescent="0.25">
      <c r="A32" s="69" t="s">
        <v>375</v>
      </c>
      <c r="B32" s="69" t="s">
        <v>158</v>
      </c>
      <c r="C32" s="70">
        <v>2022</v>
      </c>
      <c r="D32" s="70">
        <v>701358</v>
      </c>
      <c r="E32" s="79">
        <v>390</v>
      </c>
      <c r="F32" s="79">
        <v>-367.94159999999999</v>
      </c>
      <c r="G32" s="71">
        <f t="shared" si="0"/>
        <v>22.058400000000006</v>
      </c>
    </row>
    <row r="33" spans="1:7" x14ac:dyDescent="0.25">
      <c r="A33" s="69" t="s">
        <v>56</v>
      </c>
      <c r="B33" s="69" t="s">
        <v>159</v>
      </c>
      <c r="C33" s="70">
        <v>2022</v>
      </c>
      <c r="D33" s="70">
        <v>701349</v>
      </c>
      <c r="E33" s="79">
        <v>16830.8</v>
      </c>
      <c r="F33" s="79">
        <v>-4855.972498000001</v>
      </c>
      <c r="G33" s="71">
        <f t="shared" si="0"/>
        <v>11974.827501999998</v>
      </c>
    </row>
    <row r="34" spans="1:7" x14ac:dyDescent="0.25">
      <c r="A34" s="69" t="s">
        <v>53</v>
      </c>
      <c r="B34" s="69" t="s">
        <v>160</v>
      </c>
      <c r="C34" s="70">
        <v>2022</v>
      </c>
      <c r="D34" s="70">
        <v>701408</v>
      </c>
      <c r="E34" s="79">
        <v>429.00487804878054</v>
      </c>
      <c r="F34" s="79">
        <v>-190.81529999999998</v>
      </c>
      <c r="G34" s="71">
        <f t="shared" si="0"/>
        <v>238.18957804878056</v>
      </c>
    </row>
    <row r="35" spans="1:7" x14ac:dyDescent="0.25">
      <c r="A35" s="69" t="s">
        <v>375</v>
      </c>
      <c r="B35" s="69" t="s">
        <v>161</v>
      </c>
      <c r="C35" s="70">
        <v>2022</v>
      </c>
      <c r="D35" s="70">
        <v>701410</v>
      </c>
      <c r="E35" s="79">
        <v>9.6999999999999993</v>
      </c>
      <c r="F35" s="79">
        <v>52.309399999999997</v>
      </c>
      <c r="G35" s="71">
        <f t="shared" si="0"/>
        <v>62.009399999999999</v>
      </c>
    </row>
    <row r="36" spans="1:7" x14ac:dyDescent="0.25">
      <c r="A36" s="69" t="s">
        <v>375</v>
      </c>
      <c r="B36" s="69" t="s">
        <v>161</v>
      </c>
      <c r="C36" s="70">
        <v>2022</v>
      </c>
      <c r="D36" s="70">
        <v>701412</v>
      </c>
      <c r="E36" s="79">
        <v>188.5</v>
      </c>
      <c r="F36" s="79">
        <v>-167.7</v>
      </c>
      <c r="G36" s="71">
        <f t="shared" si="0"/>
        <v>20.800000000000011</v>
      </c>
    </row>
    <row r="37" spans="1:7" x14ac:dyDescent="0.25">
      <c r="A37" s="69" t="s">
        <v>375</v>
      </c>
      <c r="B37" s="69" t="s">
        <v>161</v>
      </c>
      <c r="C37" s="70">
        <v>2022</v>
      </c>
      <c r="D37" s="70">
        <v>701438</v>
      </c>
      <c r="E37" s="79">
        <v>32.62439024390244</v>
      </c>
      <c r="F37" s="79">
        <v>34.004100000000001</v>
      </c>
      <c r="G37" s="71">
        <f t="shared" si="0"/>
        <v>66.628490243902434</v>
      </c>
    </row>
    <row r="38" spans="1:7" x14ac:dyDescent="0.25">
      <c r="A38" s="69" t="s">
        <v>375</v>
      </c>
      <c r="B38" s="69" t="s">
        <v>161</v>
      </c>
      <c r="C38" s="70">
        <v>2022</v>
      </c>
      <c r="D38" s="70">
        <v>701430</v>
      </c>
      <c r="E38" s="79">
        <v>3.5219512195121951</v>
      </c>
      <c r="F38" s="79">
        <v>-2.8548</v>
      </c>
      <c r="G38" s="71">
        <f t="shared" si="0"/>
        <v>0.66715121951219514</v>
      </c>
    </row>
    <row r="39" spans="1:7" x14ac:dyDescent="0.25">
      <c r="A39" s="69" t="s">
        <v>380</v>
      </c>
      <c r="B39" s="69" t="s">
        <v>162</v>
      </c>
      <c r="C39" s="70">
        <v>2022</v>
      </c>
      <c r="D39" s="70">
        <v>701414</v>
      </c>
      <c r="E39" s="79">
        <v>5.8536585365853662E-2</v>
      </c>
      <c r="F39" s="79">
        <v>-6.5000000000000002E-2</v>
      </c>
      <c r="G39" s="71">
        <f t="shared" si="0"/>
        <v>-6.4634146341463403E-3</v>
      </c>
    </row>
    <row r="40" spans="1:7" x14ac:dyDescent="0.25">
      <c r="A40" s="69" t="s">
        <v>380</v>
      </c>
      <c r="B40" s="69" t="s">
        <v>162</v>
      </c>
      <c r="C40" s="70">
        <v>2022</v>
      </c>
      <c r="D40" s="70">
        <v>701416</v>
      </c>
      <c r="E40" s="79">
        <v>5.8536585365853662E-2</v>
      </c>
      <c r="F40" s="79">
        <v>0.89439999999999997</v>
      </c>
      <c r="G40" s="71">
        <f t="shared" si="0"/>
        <v>0.95293658536585368</v>
      </c>
    </row>
    <row r="41" spans="1:7" x14ac:dyDescent="0.25">
      <c r="A41" s="69" t="s">
        <v>380</v>
      </c>
      <c r="B41" s="69" t="s">
        <v>162</v>
      </c>
      <c r="C41" s="70">
        <v>2022</v>
      </c>
      <c r="D41" s="70">
        <v>701418</v>
      </c>
      <c r="E41" s="79">
        <v>0.11707317073170732</v>
      </c>
      <c r="F41" s="79">
        <v>174.76159999999999</v>
      </c>
      <c r="G41" s="71">
        <f t="shared" si="0"/>
        <v>174.8786731707317</v>
      </c>
    </row>
    <row r="42" spans="1:7" x14ac:dyDescent="0.25">
      <c r="A42" s="69" t="s">
        <v>380</v>
      </c>
      <c r="B42" s="69" t="s">
        <v>162</v>
      </c>
      <c r="C42" s="70">
        <v>2022</v>
      </c>
      <c r="D42" s="70">
        <v>701420</v>
      </c>
      <c r="E42" s="79">
        <v>5.8536585365853662E-2</v>
      </c>
      <c r="F42" s="79">
        <v>29.589299999999998</v>
      </c>
      <c r="G42" s="71">
        <f t="shared" si="0"/>
        <v>29.647836585365852</v>
      </c>
    </row>
    <row r="43" spans="1:7" x14ac:dyDescent="0.25">
      <c r="A43" s="69" t="s">
        <v>375</v>
      </c>
      <c r="B43" s="69" t="s">
        <v>161</v>
      </c>
      <c r="C43" s="70">
        <v>2022</v>
      </c>
      <c r="D43" s="70">
        <v>701422</v>
      </c>
      <c r="E43" s="79">
        <v>262.60487804878051</v>
      </c>
      <c r="F43" s="79">
        <v>-256.21960000000001</v>
      </c>
      <c r="G43" s="71">
        <f t="shared" si="0"/>
        <v>6.3852780487804921</v>
      </c>
    </row>
    <row r="44" spans="1:7" x14ac:dyDescent="0.25">
      <c r="A44" s="69" t="s">
        <v>375</v>
      </c>
      <c r="B44" s="69" t="s">
        <v>161</v>
      </c>
      <c r="C44" s="70">
        <v>2022</v>
      </c>
      <c r="D44" s="70">
        <v>701424</v>
      </c>
      <c r="E44" s="79">
        <v>9.1</v>
      </c>
      <c r="F44" s="79">
        <v>-3.4865999999999997</v>
      </c>
      <c r="G44" s="71">
        <f t="shared" si="0"/>
        <v>5.6134000000000004</v>
      </c>
    </row>
    <row r="45" spans="1:7" x14ac:dyDescent="0.25">
      <c r="A45" s="69" t="s">
        <v>375</v>
      </c>
      <c r="B45" s="69" t="s">
        <v>161</v>
      </c>
      <c r="C45" s="70">
        <v>2022</v>
      </c>
      <c r="D45" s="70">
        <v>701446</v>
      </c>
      <c r="E45" s="79">
        <v>2.3414634146341466</v>
      </c>
      <c r="F45" s="79">
        <v>-2.34</v>
      </c>
      <c r="G45" s="71">
        <f t="shared" si="0"/>
        <v>1.4634146341467869E-3</v>
      </c>
    </row>
    <row r="46" spans="1:7" x14ac:dyDescent="0.25">
      <c r="A46" s="69" t="s">
        <v>375</v>
      </c>
      <c r="B46" s="69" t="s">
        <v>161</v>
      </c>
      <c r="C46" s="70">
        <v>2022</v>
      </c>
      <c r="D46" s="70">
        <v>701448</v>
      </c>
      <c r="E46" s="79">
        <v>20.8</v>
      </c>
      <c r="F46" s="79">
        <v>8.6554000000000002</v>
      </c>
      <c r="G46" s="71">
        <f t="shared" si="0"/>
        <v>29.455400000000001</v>
      </c>
    </row>
    <row r="47" spans="1:7" x14ac:dyDescent="0.25">
      <c r="A47" s="69" t="s">
        <v>375</v>
      </c>
      <c r="B47" s="69" t="s">
        <v>161</v>
      </c>
      <c r="C47" s="70">
        <v>2022</v>
      </c>
      <c r="D47" s="70">
        <v>701450</v>
      </c>
      <c r="E47" s="79">
        <v>42.9</v>
      </c>
      <c r="F47" s="79">
        <v>22.973599999999998</v>
      </c>
      <c r="G47" s="71">
        <f t="shared" si="0"/>
        <v>65.873599999999996</v>
      </c>
    </row>
    <row r="48" spans="1:7" x14ac:dyDescent="0.25">
      <c r="A48" s="69" t="s">
        <v>375</v>
      </c>
      <c r="B48" s="69" t="s">
        <v>161</v>
      </c>
      <c r="C48" s="70">
        <v>2022</v>
      </c>
      <c r="D48" s="70">
        <v>701426</v>
      </c>
      <c r="E48" s="79">
        <v>32.5</v>
      </c>
      <c r="F48" s="79">
        <v>21.533200000000001</v>
      </c>
      <c r="G48" s="71">
        <f t="shared" si="0"/>
        <v>54.033200000000001</v>
      </c>
    </row>
    <row r="49" spans="1:7" x14ac:dyDescent="0.25">
      <c r="A49" s="69" t="s">
        <v>375</v>
      </c>
      <c r="B49" s="69" t="s">
        <v>161</v>
      </c>
      <c r="C49" s="70">
        <v>2022</v>
      </c>
      <c r="D49" s="70">
        <v>701428</v>
      </c>
      <c r="E49" s="79">
        <v>104</v>
      </c>
      <c r="F49" s="79">
        <v>31.384599999999999</v>
      </c>
      <c r="G49" s="71">
        <f t="shared" si="0"/>
        <v>135.38460000000001</v>
      </c>
    </row>
    <row r="50" spans="1:7" x14ac:dyDescent="0.25">
      <c r="A50" s="69" t="s">
        <v>375</v>
      </c>
      <c r="B50" s="69" t="s">
        <v>382</v>
      </c>
      <c r="C50" s="70">
        <v>2022</v>
      </c>
      <c r="D50" s="70">
        <v>701360</v>
      </c>
      <c r="E50" s="79">
        <v>78</v>
      </c>
      <c r="F50" s="79">
        <v>-18.2286</v>
      </c>
      <c r="G50" s="71">
        <f t="shared" si="0"/>
        <v>59.7714</v>
      </c>
    </row>
    <row r="51" spans="1:7" ht="15" customHeight="1" x14ac:dyDescent="0.25">
      <c r="A51" s="69" t="s">
        <v>380</v>
      </c>
      <c r="B51" s="82" t="s">
        <v>162</v>
      </c>
      <c r="C51" s="70">
        <v>2022</v>
      </c>
      <c r="D51" s="70">
        <v>701436</v>
      </c>
      <c r="E51" s="79">
        <v>84.5</v>
      </c>
      <c r="F51" s="79">
        <v>-6.9146999999999998</v>
      </c>
      <c r="G51" s="71">
        <f t="shared" si="0"/>
        <v>77.585300000000004</v>
      </c>
    </row>
    <row r="52" spans="1:7" ht="12" customHeight="1" x14ac:dyDescent="0.25">
      <c r="A52" s="69" t="s">
        <v>375</v>
      </c>
      <c r="B52" s="69" t="s">
        <v>161</v>
      </c>
      <c r="C52" s="70">
        <v>2022</v>
      </c>
      <c r="D52" s="70">
        <v>701432</v>
      </c>
      <c r="E52" s="79">
        <v>58.5</v>
      </c>
      <c r="F52" s="79">
        <v>-27.663999999999998</v>
      </c>
      <c r="G52" s="71">
        <f t="shared" si="0"/>
        <v>30.836000000000002</v>
      </c>
    </row>
    <row r="53" spans="1:7" x14ac:dyDescent="0.25">
      <c r="A53" s="223" t="s">
        <v>383</v>
      </c>
      <c r="B53" s="223" t="s">
        <v>384</v>
      </c>
      <c r="C53" s="224">
        <v>2022</v>
      </c>
      <c r="D53" s="224">
        <v>701434</v>
      </c>
      <c r="E53" s="225">
        <v>26</v>
      </c>
      <c r="F53" s="226">
        <v>-25.420199999999998</v>
      </c>
      <c r="G53" s="71">
        <f t="shared" si="0"/>
        <v>0.57980000000000231</v>
      </c>
    </row>
    <row r="54" spans="1:7" x14ac:dyDescent="0.25">
      <c r="D54" s="67"/>
      <c r="E54" s="227"/>
      <c r="F54" s="90"/>
      <c r="G54" s="228"/>
    </row>
    <row r="55" spans="1:7" ht="21" x14ac:dyDescent="0.25">
      <c r="D55" s="72"/>
      <c r="E55" s="80" t="s">
        <v>31</v>
      </c>
      <c r="F55" s="80" t="s">
        <v>32</v>
      </c>
      <c r="G55" s="80" t="s">
        <v>33</v>
      </c>
    </row>
    <row r="56" spans="1:7" x14ac:dyDescent="0.25">
      <c r="D56" s="72"/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71">
        <f>SUM(E5:E53)</f>
        <v>29760.317073170736</v>
      </c>
      <c r="F57" s="71">
        <f>SUM(F5:F53)</f>
        <v>1840.311563999999</v>
      </c>
      <c r="G57" s="71">
        <f>SUM(G5:G53)</f>
        <v>31600.628637170732</v>
      </c>
    </row>
    <row r="58" spans="1:7" x14ac:dyDescent="0.25">
      <c r="F58" s="331"/>
    </row>
  </sheetData>
  <conditionalFormatting sqref="B2">
    <cfRule type="cellIs" dxfId="132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9BEF-DC6D-4143-9BF3-E00755810409}">
  <sheetPr>
    <tabColor rgb="FF92D050"/>
  </sheetPr>
  <dimension ref="A1:G62"/>
  <sheetViews>
    <sheetView tabSelected="1" topLeftCell="A30" zoomScaleNormal="100" workbookViewId="0">
      <selection activeCell="E63" sqref="E63"/>
    </sheetView>
  </sheetViews>
  <sheetFormatPr defaultRowHeight="14.5" x14ac:dyDescent="0.35"/>
  <cols>
    <col min="1" max="1" width="19.453125" customWidth="1"/>
    <col min="2" max="2" width="58" customWidth="1"/>
    <col min="5" max="5" width="12" bestFit="1" customWidth="1"/>
    <col min="6" max="6" width="10.7265625" bestFit="1" customWidth="1"/>
    <col min="7" max="7" width="12" bestFit="1" customWidth="1"/>
  </cols>
  <sheetData>
    <row r="1" spans="1:7" x14ac:dyDescent="0.35">
      <c r="A1" s="75" t="s">
        <v>0</v>
      </c>
      <c r="B1" s="76">
        <v>2022</v>
      </c>
      <c r="C1" s="68"/>
      <c r="D1" s="68"/>
      <c r="E1" s="68"/>
      <c r="F1" s="68"/>
      <c r="G1" s="68"/>
    </row>
    <row r="2" spans="1:7" x14ac:dyDescent="0.35">
      <c r="A2" s="75" t="s">
        <v>1</v>
      </c>
      <c r="B2" s="73" t="s">
        <v>2</v>
      </c>
      <c r="C2" s="68"/>
      <c r="D2" s="68"/>
      <c r="E2" s="68"/>
      <c r="F2" s="68"/>
      <c r="G2" s="68"/>
    </row>
    <row r="3" spans="1:7" x14ac:dyDescent="0.35">
      <c r="A3" s="68"/>
      <c r="B3" s="68"/>
      <c r="C3" s="67"/>
      <c r="D3" s="68"/>
      <c r="E3" s="68"/>
      <c r="F3" s="68"/>
      <c r="G3" s="68"/>
    </row>
    <row r="4" spans="1:7" ht="21" x14ac:dyDescent="0.3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35">
      <c r="A5" s="69" t="s">
        <v>385</v>
      </c>
      <c r="B5" s="82" t="s">
        <v>79</v>
      </c>
      <c r="C5" s="70">
        <v>2022</v>
      </c>
      <c r="D5" s="70">
        <v>700930</v>
      </c>
      <c r="E5" s="79">
        <v>186.51</v>
      </c>
      <c r="F5" s="79">
        <v>0</v>
      </c>
      <c r="G5" s="71">
        <f>E5+F5</f>
        <v>186.51</v>
      </c>
    </row>
    <row r="6" spans="1:7" x14ac:dyDescent="0.35">
      <c r="A6" s="69" t="s">
        <v>324</v>
      </c>
      <c r="B6" s="69"/>
      <c r="C6" s="70">
        <v>2022</v>
      </c>
      <c r="D6" s="70">
        <v>700912</v>
      </c>
      <c r="E6" s="79">
        <v>310683.40000000002</v>
      </c>
      <c r="F6" s="79">
        <v>-6446.24</v>
      </c>
      <c r="G6" s="71">
        <f t="shared" ref="G6:G57" si="0">E6+F6</f>
        <v>304237.16000000003</v>
      </c>
    </row>
    <row r="7" spans="1:7" x14ac:dyDescent="0.35">
      <c r="A7" s="69" t="s">
        <v>385</v>
      </c>
      <c r="B7" s="82" t="s">
        <v>80</v>
      </c>
      <c r="C7" s="70">
        <v>2022</v>
      </c>
      <c r="D7" s="70">
        <v>700933</v>
      </c>
      <c r="E7" s="79">
        <v>9782</v>
      </c>
      <c r="F7" s="79">
        <v>8.86</v>
      </c>
      <c r="G7" s="71">
        <f t="shared" si="0"/>
        <v>9790.86</v>
      </c>
    </row>
    <row r="8" spans="1:7" x14ac:dyDescent="0.35">
      <c r="A8" s="69" t="s">
        <v>385</v>
      </c>
      <c r="B8" s="69" t="s">
        <v>80</v>
      </c>
      <c r="C8" s="70">
        <v>2022</v>
      </c>
      <c r="D8" s="70">
        <v>700934</v>
      </c>
      <c r="E8" s="79">
        <v>3670</v>
      </c>
      <c r="F8" s="79">
        <v>-21.91</v>
      </c>
      <c r="G8" s="71">
        <f t="shared" si="0"/>
        <v>3648.09</v>
      </c>
    </row>
    <row r="9" spans="1:7" x14ac:dyDescent="0.35">
      <c r="A9" s="69" t="s">
        <v>325</v>
      </c>
      <c r="B9" s="82" t="s">
        <v>81</v>
      </c>
      <c r="C9" s="70">
        <v>2022</v>
      </c>
      <c r="D9" s="70">
        <v>700937</v>
      </c>
      <c r="E9" s="79">
        <v>1897982.54</v>
      </c>
      <c r="F9" s="79">
        <v>29591.74</v>
      </c>
      <c r="G9" s="71">
        <f t="shared" si="0"/>
        <v>1927574.28</v>
      </c>
    </row>
    <row r="10" spans="1:7" x14ac:dyDescent="0.35">
      <c r="A10" s="69" t="s">
        <v>326</v>
      </c>
      <c r="B10" s="69" t="s">
        <v>327</v>
      </c>
      <c r="C10" s="70">
        <v>2022</v>
      </c>
      <c r="D10" s="70">
        <v>700946</v>
      </c>
      <c r="E10" s="79">
        <v>564232.93000000005</v>
      </c>
      <c r="F10" s="79">
        <v>-482.94</v>
      </c>
      <c r="G10" s="71">
        <f t="shared" si="0"/>
        <v>563749.99000000011</v>
      </c>
    </row>
    <row r="11" spans="1:7" x14ac:dyDescent="0.35">
      <c r="A11" s="69" t="s">
        <v>325</v>
      </c>
      <c r="B11" s="69" t="s">
        <v>82</v>
      </c>
      <c r="C11" s="70">
        <v>2022</v>
      </c>
      <c r="D11" s="70">
        <v>700929</v>
      </c>
      <c r="E11" s="79">
        <v>5347</v>
      </c>
      <c r="F11" s="79">
        <v>-41.92</v>
      </c>
      <c r="G11" s="71">
        <f t="shared" si="0"/>
        <v>5305.08</v>
      </c>
    </row>
    <row r="12" spans="1:7" x14ac:dyDescent="0.35">
      <c r="A12" s="69" t="s">
        <v>325</v>
      </c>
      <c r="B12" s="69" t="s">
        <v>83</v>
      </c>
      <c r="C12" s="70">
        <v>2022</v>
      </c>
      <c r="D12" s="70">
        <v>700938</v>
      </c>
      <c r="E12" s="79">
        <v>19167.5</v>
      </c>
      <c r="F12" s="79">
        <v>-62</v>
      </c>
      <c r="G12" s="71">
        <f t="shared" si="0"/>
        <v>19105.5</v>
      </c>
    </row>
    <row r="13" spans="1:7" x14ac:dyDescent="0.35">
      <c r="A13" s="69" t="s">
        <v>328</v>
      </c>
      <c r="B13" s="69" t="s">
        <v>286</v>
      </c>
      <c r="C13" s="70">
        <v>2022</v>
      </c>
      <c r="D13" s="70">
        <v>700939</v>
      </c>
      <c r="E13" s="79">
        <v>32677.26</v>
      </c>
      <c r="F13" s="79">
        <v>-2324.46</v>
      </c>
      <c r="G13" s="71">
        <f t="shared" si="0"/>
        <v>30352.799999999999</v>
      </c>
    </row>
    <row r="14" spans="1:7" x14ac:dyDescent="0.35">
      <c r="A14" s="69" t="s">
        <v>329</v>
      </c>
      <c r="B14" s="69" t="s">
        <v>330</v>
      </c>
      <c r="C14" s="70">
        <v>2022</v>
      </c>
      <c r="D14" s="70">
        <v>700935</v>
      </c>
      <c r="E14" s="79">
        <v>4701126.17</v>
      </c>
      <c r="F14" s="79">
        <v>55209.99</v>
      </c>
      <c r="G14" s="71">
        <f t="shared" si="0"/>
        <v>4756336.16</v>
      </c>
    </row>
    <row r="15" spans="1:7" x14ac:dyDescent="0.35">
      <c r="A15" s="69" t="s">
        <v>329</v>
      </c>
      <c r="B15" s="69" t="s">
        <v>330</v>
      </c>
      <c r="C15" s="70">
        <v>2022</v>
      </c>
      <c r="D15" s="70" t="s">
        <v>386</v>
      </c>
      <c r="E15" s="79">
        <v>0</v>
      </c>
      <c r="F15" s="79">
        <v>0</v>
      </c>
      <c r="G15" s="71">
        <f t="shared" si="0"/>
        <v>0</v>
      </c>
    </row>
    <row r="16" spans="1:7" x14ac:dyDescent="0.35">
      <c r="A16" s="69" t="s">
        <v>385</v>
      </c>
      <c r="B16" s="69" t="s">
        <v>331</v>
      </c>
      <c r="C16" s="70">
        <v>2022</v>
      </c>
      <c r="D16" s="70">
        <v>700940</v>
      </c>
      <c r="E16" s="79">
        <v>208991.49</v>
      </c>
      <c r="F16" s="79">
        <v>-1250.78</v>
      </c>
      <c r="G16" s="71">
        <f t="shared" si="0"/>
        <v>207740.71</v>
      </c>
    </row>
    <row r="17" spans="1:7" x14ac:dyDescent="0.35">
      <c r="A17" s="69" t="s">
        <v>324</v>
      </c>
      <c r="B17" s="69" t="s">
        <v>84</v>
      </c>
      <c r="C17" s="70">
        <v>2022</v>
      </c>
      <c r="D17" s="70">
        <v>700931</v>
      </c>
      <c r="E17" s="79">
        <v>69922.570000000007</v>
      </c>
      <c r="F17" s="79">
        <v>99.44</v>
      </c>
      <c r="G17" s="71">
        <f t="shared" si="0"/>
        <v>70022.010000000009</v>
      </c>
    </row>
    <row r="18" spans="1:7" x14ac:dyDescent="0.35">
      <c r="A18" s="69" t="s">
        <v>85</v>
      </c>
      <c r="B18" s="69"/>
      <c r="C18" s="70">
        <v>2022</v>
      </c>
      <c r="D18" s="70">
        <v>700942</v>
      </c>
      <c r="E18" s="79">
        <v>9927.66</v>
      </c>
      <c r="F18" s="79">
        <v>90.11</v>
      </c>
      <c r="G18" s="71">
        <f t="shared" si="0"/>
        <v>10017.77</v>
      </c>
    </row>
    <row r="19" spans="1:7" x14ac:dyDescent="0.35">
      <c r="A19" s="69" t="s">
        <v>85</v>
      </c>
      <c r="B19" s="69" t="s">
        <v>68</v>
      </c>
      <c r="C19" s="70">
        <v>2022</v>
      </c>
      <c r="D19" s="70">
        <v>700947</v>
      </c>
      <c r="E19" s="79">
        <v>212.15</v>
      </c>
      <c r="F19" s="79">
        <v>1.06</v>
      </c>
      <c r="G19" s="71">
        <f t="shared" si="0"/>
        <v>213.21</v>
      </c>
    </row>
    <row r="20" spans="1:7" x14ac:dyDescent="0.35">
      <c r="A20" s="69" t="s">
        <v>332</v>
      </c>
      <c r="B20" s="69" t="s">
        <v>333</v>
      </c>
      <c r="C20" s="70">
        <v>2022</v>
      </c>
      <c r="D20" s="70">
        <v>700908</v>
      </c>
      <c r="E20" s="79">
        <v>2657694.2596259993</v>
      </c>
      <c r="F20" s="79">
        <v>433852.67</v>
      </c>
      <c r="G20" s="71">
        <f t="shared" si="0"/>
        <v>3091546.9296259992</v>
      </c>
    </row>
    <row r="21" spans="1:7" x14ac:dyDescent="0.35">
      <c r="A21" s="69" t="s">
        <v>332</v>
      </c>
      <c r="B21" s="69" t="s">
        <v>334</v>
      </c>
      <c r="C21" s="70">
        <v>2022</v>
      </c>
      <c r="D21" s="70">
        <v>700909</v>
      </c>
      <c r="E21" s="79">
        <v>4160513.425762</v>
      </c>
      <c r="F21" s="79">
        <v>13826.94</v>
      </c>
      <c r="G21" s="71">
        <f t="shared" si="0"/>
        <v>4174340.365762</v>
      </c>
    </row>
    <row r="22" spans="1:7" x14ac:dyDescent="0.35">
      <c r="A22" s="69" t="s">
        <v>332</v>
      </c>
      <c r="B22" s="69" t="s">
        <v>333</v>
      </c>
      <c r="C22" s="70">
        <v>2022</v>
      </c>
      <c r="D22" s="70" t="s">
        <v>92</v>
      </c>
      <c r="E22" s="79">
        <v>200</v>
      </c>
      <c r="F22" s="79">
        <v>0</v>
      </c>
      <c r="G22" s="71">
        <f t="shared" si="0"/>
        <v>200</v>
      </c>
    </row>
    <row r="23" spans="1:7" x14ac:dyDescent="0.35">
      <c r="A23" s="69" t="s">
        <v>332</v>
      </c>
      <c r="B23" s="69" t="s">
        <v>333</v>
      </c>
      <c r="C23" s="70">
        <v>2022</v>
      </c>
      <c r="D23" s="70" t="s">
        <v>93</v>
      </c>
      <c r="E23" s="79">
        <v>1000</v>
      </c>
      <c r="F23" s="79">
        <v>0</v>
      </c>
      <c r="G23" s="71">
        <f t="shared" si="0"/>
        <v>1000</v>
      </c>
    </row>
    <row r="24" spans="1:7" x14ac:dyDescent="0.35">
      <c r="A24" s="69" t="s">
        <v>332</v>
      </c>
      <c r="B24" s="69" t="s">
        <v>333</v>
      </c>
      <c r="C24" s="70">
        <v>2022</v>
      </c>
      <c r="D24" s="70" t="s">
        <v>94</v>
      </c>
      <c r="E24" s="79">
        <v>80000</v>
      </c>
      <c r="F24" s="79">
        <v>0</v>
      </c>
      <c r="G24" s="71">
        <f t="shared" si="0"/>
        <v>80000</v>
      </c>
    </row>
    <row r="25" spans="1:7" x14ac:dyDescent="0.35">
      <c r="A25" s="69" t="s">
        <v>332</v>
      </c>
      <c r="B25" s="69" t="s">
        <v>333</v>
      </c>
      <c r="C25" s="70">
        <v>2022</v>
      </c>
      <c r="D25" s="70" t="s">
        <v>360</v>
      </c>
      <c r="E25" s="79">
        <v>0</v>
      </c>
      <c r="F25" s="79">
        <v>0</v>
      </c>
      <c r="G25" s="71">
        <f t="shared" si="0"/>
        <v>0</v>
      </c>
    </row>
    <row r="26" spans="1:7" x14ac:dyDescent="0.35">
      <c r="A26" s="69" t="s">
        <v>332</v>
      </c>
      <c r="B26" s="69" t="s">
        <v>333</v>
      </c>
      <c r="C26" s="70">
        <v>2022</v>
      </c>
      <c r="D26" s="70" t="s">
        <v>95</v>
      </c>
      <c r="E26" s="79">
        <v>1110.77</v>
      </c>
      <c r="F26" s="79">
        <v>0</v>
      </c>
      <c r="G26" s="71">
        <f t="shared" si="0"/>
        <v>1110.77</v>
      </c>
    </row>
    <row r="27" spans="1:7" x14ac:dyDescent="0.35">
      <c r="A27" s="69" t="s">
        <v>332</v>
      </c>
      <c r="B27" s="69" t="s">
        <v>333</v>
      </c>
      <c r="C27" s="70">
        <v>2022</v>
      </c>
      <c r="D27" s="70" t="s">
        <v>96</v>
      </c>
      <c r="E27" s="79">
        <v>87304.23</v>
      </c>
      <c r="F27" s="79">
        <v>0</v>
      </c>
      <c r="G27" s="71">
        <f t="shared" si="0"/>
        <v>87304.23</v>
      </c>
    </row>
    <row r="28" spans="1:7" x14ac:dyDescent="0.35">
      <c r="A28" s="69" t="s">
        <v>332</v>
      </c>
      <c r="B28" s="69" t="s">
        <v>334</v>
      </c>
      <c r="C28" s="70">
        <v>2022</v>
      </c>
      <c r="D28" s="70" t="s">
        <v>97</v>
      </c>
      <c r="E28" s="79">
        <v>20000</v>
      </c>
      <c r="F28" s="79">
        <v>0</v>
      </c>
      <c r="G28" s="71">
        <f t="shared" si="0"/>
        <v>20000</v>
      </c>
    </row>
    <row r="29" spans="1:7" x14ac:dyDescent="0.35">
      <c r="A29" s="69" t="s">
        <v>387</v>
      </c>
      <c r="B29" s="69" t="s">
        <v>87</v>
      </c>
      <c r="C29" s="70">
        <v>2022</v>
      </c>
      <c r="D29" s="70">
        <v>700910</v>
      </c>
      <c r="E29" s="79">
        <v>496</v>
      </c>
      <c r="F29" s="79">
        <v>0</v>
      </c>
      <c r="G29" s="71">
        <f t="shared" si="0"/>
        <v>496</v>
      </c>
    </row>
    <row r="30" spans="1:7" x14ac:dyDescent="0.35">
      <c r="A30" s="69" t="s">
        <v>37</v>
      </c>
      <c r="B30" s="69" t="s">
        <v>129</v>
      </c>
      <c r="C30" s="70">
        <v>2022</v>
      </c>
      <c r="D30" s="70" t="s">
        <v>388</v>
      </c>
      <c r="E30" s="79">
        <v>0</v>
      </c>
      <c r="F30" s="79">
        <v>0</v>
      </c>
      <c r="G30" s="71">
        <f t="shared" si="0"/>
        <v>0</v>
      </c>
    </row>
    <row r="31" spans="1:7" x14ac:dyDescent="0.35">
      <c r="A31" s="69" t="s">
        <v>385</v>
      </c>
      <c r="B31" s="69" t="s">
        <v>389</v>
      </c>
      <c r="C31" s="70">
        <v>2022</v>
      </c>
      <c r="D31" s="70">
        <v>700945</v>
      </c>
      <c r="E31" s="79">
        <v>4267.4799999999996</v>
      </c>
      <c r="F31" s="79">
        <v>0</v>
      </c>
      <c r="G31" s="71">
        <f t="shared" si="0"/>
        <v>4267.4799999999996</v>
      </c>
    </row>
    <row r="32" spans="1:7" x14ac:dyDescent="0.35">
      <c r="A32" s="69" t="s">
        <v>385</v>
      </c>
      <c r="B32" s="69" t="s">
        <v>336</v>
      </c>
      <c r="C32" s="70">
        <v>2022</v>
      </c>
      <c r="D32" s="70">
        <v>700943</v>
      </c>
      <c r="E32" s="79">
        <v>5038.1400000000003</v>
      </c>
      <c r="F32" s="79">
        <v>0</v>
      </c>
      <c r="G32" s="71">
        <f t="shared" si="0"/>
        <v>5038.1400000000003</v>
      </c>
    </row>
    <row r="33" spans="1:7" x14ac:dyDescent="0.35">
      <c r="A33" s="69" t="s">
        <v>385</v>
      </c>
      <c r="B33" s="69" t="s">
        <v>389</v>
      </c>
      <c r="C33" s="70">
        <v>2022</v>
      </c>
      <c r="D33" s="70">
        <v>700944</v>
      </c>
      <c r="E33" s="79">
        <v>3425.73</v>
      </c>
      <c r="F33" s="79">
        <v>0</v>
      </c>
      <c r="G33" s="71">
        <f t="shared" si="0"/>
        <v>3425.73</v>
      </c>
    </row>
    <row r="34" spans="1:7" x14ac:dyDescent="0.35">
      <c r="A34" s="69" t="s">
        <v>88</v>
      </c>
      <c r="B34" s="69" t="s">
        <v>337</v>
      </c>
      <c r="C34" s="70">
        <v>2022</v>
      </c>
      <c r="D34" s="70">
        <v>700913</v>
      </c>
      <c r="E34" s="79">
        <v>278.88</v>
      </c>
      <c r="F34" s="79">
        <v>0</v>
      </c>
      <c r="G34" s="71">
        <f t="shared" si="0"/>
        <v>278.88</v>
      </c>
    </row>
    <row r="35" spans="1:7" x14ac:dyDescent="0.35">
      <c r="A35" s="69" t="s">
        <v>88</v>
      </c>
      <c r="B35" s="69" t="s">
        <v>338</v>
      </c>
      <c r="C35" s="70">
        <v>2022</v>
      </c>
      <c r="D35" s="70">
        <v>700914</v>
      </c>
      <c r="E35" s="79">
        <v>412.54</v>
      </c>
      <c r="F35" s="79">
        <v>0</v>
      </c>
      <c r="G35" s="71">
        <f t="shared" si="0"/>
        <v>412.54</v>
      </c>
    </row>
    <row r="36" spans="1:7" x14ac:dyDescent="0.35">
      <c r="A36" s="69" t="s">
        <v>88</v>
      </c>
      <c r="B36" s="69" t="s">
        <v>339</v>
      </c>
      <c r="C36" s="70">
        <v>2022</v>
      </c>
      <c r="D36" s="70">
        <v>700915</v>
      </c>
      <c r="E36" s="79">
        <v>396.61</v>
      </c>
      <c r="F36" s="79">
        <v>14.72</v>
      </c>
      <c r="G36" s="71">
        <f t="shared" si="0"/>
        <v>411.33000000000004</v>
      </c>
    </row>
    <row r="37" spans="1:7" x14ac:dyDescent="0.35">
      <c r="A37" s="69" t="s">
        <v>89</v>
      </c>
      <c r="B37" s="69" t="s">
        <v>340</v>
      </c>
      <c r="C37" s="70">
        <v>2022</v>
      </c>
      <c r="D37" s="70">
        <v>700916</v>
      </c>
      <c r="E37" s="79">
        <v>579.47</v>
      </c>
      <c r="F37" s="79">
        <v>0</v>
      </c>
      <c r="G37" s="71">
        <f t="shared" si="0"/>
        <v>579.47</v>
      </c>
    </row>
    <row r="38" spans="1:7" x14ac:dyDescent="0.35">
      <c r="A38" s="69" t="s">
        <v>88</v>
      </c>
      <c r="B38" s="69" t="s">
        <v>341</v>
      </c>
      <c r="C38" s="70">
        <v>2022</v>
      </c>
      <c r="D38" s="70">
        <v>700917</v>
      </c>
      <c r="E38" s="79">
        <v>1076.92</v>
      </c>
      <c r="F38" s="79">
        <v>20.38</v>
      </c>
      <c r="G38" s="71">
        <f t="shared" si="0"/>
        <v>1097.3000000000002</v>
      </c>
    </row>
    <row r="39" spans="1:7" x14ac:dyDescent="0.35">
      <c r="A39" s="69" t="s">
        <v>88</v>
      </c>
      <c r="B39" s="69" t="s">
        <v>342</v>
      </c>
      <c r="C39" s="70">
        <v>2022</v>
      </c>
      <c r="D39" s="70">
        <v>700918</v>
      </c>
      <c r="E39" s="79">
        <v>1235.2</v>
      </c>
      <c r="F39" s="79">
        <v>0</v>
      </c>
      <c r="G39" s="71">
        <f t="shared" si="0"/>
        <v>1235.2</v>
      </c>
    </row>
    <row r="40" spans="1:7" x14ac:dyDescent="0.35">
      <c r="A40" s="69" t="s">
        <v>88</v>
      </c>
      <c r="B40" s="69" t="s">
        <v>343</v>
      </c>
      <c r="C40" s="70">
        <v>2022</v>
      </c>
      <c r="D40" s="70">
        <v>700919</v>
      </c>
      <c r="E40" s="79">
        <v>1837.84</v>
      </c>
      <c r="F40" s="79">
        <v>0</v>
      </c>
      <c r="G40" s="71">
        <f t="shared" si="0"/>
        <v>1837.84</v>
      </c>
    </row>
    <row r="41" spans="1:7" x14ac:dyDescent="0.35">
      <c r="A41" s="69" t="s">
        <v>88</v>
      </c>
      <c r="B41" s="69" t="s">
        <v>344</v>
      </c>
      <c r="C41" s="70">
        <v>2022</v>
      </c>
      <c r="D41" s="70">
        <v>700920</v>
      </c>
      <c r="E41" s="79">
        <v>1139.6600000000001</v>
      </c>
      <c r="F41" s="79">
        <v>0</v>
      </c>
      <c r="G41" s="71">
        <f t="shared" si="0"/>
        <v>1139.6600000000001</v>
      </c>
    </row>
    <row r="42" spans="1:7" x14ac:dyDescent="0.35">
      <c r="A42" s="69" t="s">
        <v>88</v>
      </c>
      <c r="B42" s="69" t="s">
        <v>345</v>
      </c>
      <c r="C42" s="70">
        <v>2022</v>
      </c>
      <c r="D42" s="70">
        <v>700921</v>
      </c>
      <c r="E42" s="79">
        <v>580.91999999999996</v>
      </c>
      <c r="F42" s="79">
        <v>119.3</v>
      </c>
      <c r="G42" s="71">
        <f t="shared" si="0"/>
        <v>700.21999999999991</v>
      </c>
    </row>
    <row r="43" spans="1:7" x14ac:dyDescent="0.35">
      <c r="A43" s="69" t="s">
        <v>88</v>
      </c>
      <c r="B43" s="69" t="s">
        <v>346</v>
      </c>
      <c r="C43" s="70">
        <v>2022</v>
      </c>
      <c r="D43" s="70">
        <v>700922</v>
      </c>
      <c r="E43" s="79">
        <v>665.84</v>
      </c>
      <c r="F43" s="79">
        <v>0</v>
      </c>
      <c r="G43" s="71">
        <f t="shared" si="0"/>
        <v>665.84</v>
      </c>
    </row>
    <row r="44" spans="1:7" x14ac:dyDescent="0.35">
      <c r="A44" s="69" t="s">
        <v>88</v>
      </c>
      <c r="B44" s="69" t="s">
        <v>347</v>
      </c>
      <c r="C44" s="70">
        <v>2022</v>
      </c>
      <c r="D44" s="70">
        <v>700923</v>
      </c>
      <c r="E44" s="79">
        <v>505.65</v>
      </c>
      <c r="F44" s="79">
        <v>0</v>
      </c>
      <c r="G44" s="71">
        <f t="shared" si="0"/>
        <v>505.65</v>
      </c>
    </row>
    <row r="45" spans="1:7" x14ac:dyDescent="0.35">
      <c r="A45" s="69" t="s">
        <v>88</v>
      </c>
      <c r="B45" s="69" t="s">
        <v>348</v>
      </c>
      <c r="C45" s="70">
        <v>2022</v>
      </c>
      <c r="D45" s="70">
        <v>700924</v>
      </c>
      <c r="E45" s="79">
        <v>375.38</v>
      </c>
      <c r="F45" s="79">
        <v>0</v>
      </c>
      <c r="G45" s="71">
        <f t="shared" si="0"/>
        <v>375.38</v>
      </c>
    </row>
    <row r="46" spans="1:7" x14ac:dyDescent="0.35">
      <c r="A46" s="69" t="s">
        <v>88</v>
      </c>
      <c r="B46" s="69" t="s">
        <v>349</v>
      </c>
      <c r="C46" s="70">
        <v>2022</v>
      </c>
      <c r="D46" s="70">
        <v>700925</v>
      </c>
      <c r="E46" s="79">
        <v>148.61000000000001</v>
      </c>
      <c r="F46" s="79">
        <v>0</v>
      </c>
      <c r="G46" s="71">
        <f t="shared" si="0"/>
        <v>148.61000000000001</v>
      </c>
    </row>
    <row r="47" spans="1:7" x14ac:dyDescent="0.35">
      <c r="A47" s="69" t="s">
        <v>88</v>
      </c>
      <c r="B47" s="69" t="s">
        <v>350</v>
      </c>
      <c r="C47" s="70">
        <v>2022</v>
      </c>
      <c r="D47" s="70">
        <v>700926</v>
      </c>
      <c r="E47" s="79">
        <v>988.16</v>
      </c>
      <c r="F47" s="79">
        <v>0</v>
      </c>
      <c r="G47" s="71">
        <f t="shared" si="0"/>
        <v>988.16</v>
      </c>
    </row>
    <row r="48" spans="1:7" x14ac:dyDescent="0.35">
      <c r="A48" s="69" t="s">
        <v>88</v>
      </c>
      <c r="B48" s="69" t="s">
        <v>351</v>
      </c>
      <c r="C48" s="70">
        <v>2022</v>
      </c>
      <c r="D48" s="70">
        <v>700927</v>
      </c>
      <c r="E48" s="79">
        <v>803.85</v>
      </c>
      <c r="F48" s="79">
        <v>0</v>
      </c>
      <c r="G48" s="71">
        <f t="shared" si="0"/>
        <v>803.85</v>
      </c>
    </row>
    <row r="49" spans="1:7" x14ac:dyDescent="0.35">
      <c r="A49" s="69" t="s">
        <v>88</v>
      </c>
      <c r="B49" s="69" t="s">
        <v>352</v>
      </c>
      <c r="C49" s="70">
        <v>2022</v>
      </c>
      <c r="D49" s="70">
        <v>700928</v>
      </c>
      <c r="E49" s="79">
        <v>84.92</v>
      </c>
      <c r="F49" s="79">
        <v>16.23</v>
      </c>
      <c r="G49" s="71">
        <f t="shared" si="0"/>
        <v>101.15</v>
      </c>
    </row>
    <row r="50" spans="1:7" x14ac:dyDescent="0.35">
      <c r="A50" s="69" t="s">
        <v>390</v>
      </c>
      <c r="B50" s="69"/>
      <c r="C50" s="70">
        <v>2022</v>
      </c>
      <c r="D50" s="70">
        <v>701000</v>
      </c>
      <c r="E50" s="79">
        <v>303</v>
      </c>
      <c r="F50" s="79">
        <v>0</v>
      </c>
      <c r="G50" s="71">
        <f t="shared" si="0"/>
        <v>303</v>
      </c>
    </row>
    <row r="51" spans="1:7" x14ac:dyDescent="0.35">
      <c r="A51" s="69" t="s">
        <v>69</v>
      </c>
      <c r="B51" s="82" t="s">
        <v>90</v>
      </c>
      <c r="C51" s="70">
        <v>2022</v>
      </c>
      <c r="D51" s="70">
        <v>700936</v>
      </c>
      <c r="E51" s="79">
        <v>4465.82</v>
      </c>
      <c r="F51" s="79">
        <v>0</v>
      </c>
      <c r="G51" s="71">
        <f t="shared" si="0"/>
        <v>4465.82</v>
      </c>
    </row>
    <row r="52" spans="1:7" x14ac:dyDescent="0.35">
      <c r="A52" s="69" t="s">
        <v>69</v>
      </c>
      <c r="B52" s="69" t="s">
        <v>90</v>
      </c>
      <c r="C52" s="326">
        <v>2022</v>
      </c>
      <c r="D52" s="326">
        <v>700936</v>
      </c>
      <c r="E52" s="327">
        <v>0</v>
      </c>
      <c r="F52" s="327">
        <v>0</v>
      </c>
      <c r="G52" s="328">
        <f t="shared" si="0"/>
        <v>0</v>
      </c>
    </row>
    <row r="53" spans="1:7" x14ac:dyDescent="0.35">
      <c r="A53" s="253" t="s">
        <v>391</v>
      </c>
      <c r="B53" s="253"/>
      <c r="C53" s="66">
        <v>2022</v>
      </c>
      <c r="D53" s="66">
        <v>700961</v>
      </c>
      <c r="E53" s="329">
        <v>6056.74</v>
      </c>
      <c r="F53" s="330">
        <v>183.32</v>
      </c>
      <c r="G53" s="71">
        <f t="shared" si="0"/>
        <v>6240.0599999999995</v>
      </c>
    </row>
    <row r="54" spans="1:7" x14ac:dyDescent="0.35">
      <c r="A54" s="253" t="s">
        <v>392</v>
      </c>
      <c r="B54" s="253" t="s">
        <v>304</v>
      </c>
      <c r="C54" s="66">
        <v>2022</v>
      </c>
      <c r="D54" s="66">
        <v>701346</v>
      </c>
      <c r="E54" s="329">
        <v>248.96</v>
      </c>
      <c r="F54" s="330">
        <v>0</v>
      </c>
      <c r="G54" s="71">
        <f t="shared" si="0"/>
        <v>248.96</v>
      </c>
    </row>
    <row r="55" spans="1:7" x14ac:dyDescent="0.35">
      <c r="A55" s="253" t="s">
        <v>392</v>
      </c>
      <c r="B55" s="253" t="s">
        <v>91</v>
      </c>
      <c r="C55" s="66">
        <v>2022</v>
      </c>
      <c r="D55" s="253">
        <v>701042</v>
      </c>
      <c r="E55" s="253">
        <v>248</v>
      </c>
      <c r="F55" s="253">
        <v>0</v>
      </c>
      <c r="G55" s="71">
        <f t="shared" si="0"/>
        <v>248</v>
      </c>
    </row>
    <row r="56" spans="1:7" x14ac:dyDescent="0.35">
      <c r="A56" s="253" t="s">
        <v>393</v>
      </c>
      <c r="B56" s="253" t="s">
        <v>369</v>
      </c>
      <c r="C56" s="66">
        <v>2022</v>
      </c>
      <c r="D56" s="253">
        <v>701151</v>
      </c>
      <c r="E56" s="253">
        <v>938.45</v>
      </c>
      <c r="F56" s="253">
        <v>0</v>
      </c>
      <c r="G56" s="71">
        <f t="shared" si="0"/>
        <v>938.45</v>
      </c>
    </row>
    <row r="57" spans="1:7" x14ac:dyDescent="0.35">
      <c r="A57" s="253" t="s">
        <v>394</v>
      </c>
      <c r="B57" s="253" t="s">
        <v>319</v>
      </c>
      <c r="C57" s="66">
        <v>2022</v>
      </c>
      <c r="D57" s="253">
        <v>701347</v>
      </c>
      <c r="E57" s="253">
        <v>187.69</v>
      </c>
      <c r="F57" s="253">
        <v>0</v>
      </c>
      <c r="G57" s="71">
        <f t="shared" si="0"/>
        <v>187.69</v>
      </c>
    </row>
    <row r="58" spans="1:7" x14ac:dyDescent="0.35">
      <c r="A58" s="68"/>
      <c r="B58" s="68"/>
      <c r="C58" s="67"/>
      <c r="D58" s="68"/>
      <c r="E58" s="68"/>
      <c r="F58" s="68"/>
      <c r="G58" s="68"/>
    </row>
    <row r="59" spans="1:7" x14ac:dyDescent="0.35">
      <c r="A59" s="68"/>
      <c r="B59" s="68"/>
      <c r="C59" s="67"/>
      <c r="D59" s="68"/>
      <c r="E59" s="68"/>
      <c r="F59" s="68"/>
      <c r="G59" s="68"/>
    </row>
    <row r="60" spans="1:7" ht="21" x14ac:dyDescent="0.35">
      <c r="A60" s="68"/>
      <c r="B60" s="68"/>
      <c r="C60" s="67"/>
      <c r="D60" s="72"/>
      <c r="E60" s="80" t="s">
        <v>31</v>
      </c>
      <c r="F60" s="80" t="s">
        <v>32</v>
      </c>
      <c r="G60" s="80" t="s">
        <v>33</v>
      </c>
    </row>
    <row r="61" spans="1:7" x14ac:dyDescent="0.35">
      <c r="A61" s="68"/>
      <c r="B61" s="68"/>
      <c r="C61" s="67"/>
      <c r="D61" s="72"/>
      <c r="E61" s="77" t="s">
        <v>34</v>
      </c>
      <c r="F61" s="77" t="s">
        <v>34</v>
      </c>
      <c r="G61" s="77" t="s">
        <v>34</v>
      </c>
    </row>
    <row r="62" spans="1:7" x14ac:dyDescent="0.35">
      <c r="A62" s="68"/>
      <c r="B62" s="68"/>
      <c r="C62" s="67"/>
      <c r="D62" s="81" t="s">
        <v>35</v>
      </c>
      <c r="E62" s="71">
        <f>SUM(E5:E57)</f>
        <v>14878518.325388001</v>
      </c>
      <c r="F62" s="71">
        <f>SUM(F5:F57)</f>
        <v>522404.50999999995</v>
      </c>
      <c r="G62" s="71">
        <f>SUM(G5:G57)</f>
        <v>15400922.835388001</v>
      </c>
    </row>
  </sheetData>
  <conditionalFormatting sqref="B2">
    <cfRule type="cellIs" dxfId="131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A2B2-6CBF-4446-877F-564D9003E16D}">
  <dimension ref="A1:IF78"/>
  <sheetViews>
    <sheetView topLeftCell="C52" workbookViewId="0">
      <selection activeCell="N64" sqref="N64"/>
    </sheetView>
  </sheetViews>
  <sheetFormatPr defaultColWidth="13" defaultRowHeight="13" x14ac:dyDescent="0.35"/>
  <cols>
    <col min="1" max="1" width="35.7265625" style="130" customWidth="1"/>
    <col min="2" max="2" width="64.26953125" style="130" customWidth="1"/>
    <col min="3" max="3" width="21.26953125" style="131" customWidth="1"/>
    <col min="4" max="4" width="14.26953125" style="96" customWidth="1"/>
    <col min="5" max="5" width="14.26953125" style="94" customWidth="1"/>
    <col min="6" max="6" width="14.26953125" style="95" customWidth="1"/>
    <col min="7" max="7" width="14.26953125" style="94" customWidth="1"/>
    <col min="8" max="9" width="14.26953125" style="96" customWidth="1"/>
    <col min="10" max="10" width="14.26953125" style="94" customWidth="1"/>
    <col min="11" max="11" width="14.26953125" style="96" customWidth="1"/>
    <col min="12" max="12" width="14.26953125" style="97" customWidth="1"/>
    <col min="13" max="13" width="14.26953125" style="95" customWidth="1"/>
    <col min="14" max="14" width="17.7265625" style="94" customWidth="1"/>
    <col min="15" max="16" width="14.26953125" style="96" customWidth="1"/>
    <col min="17" max="17" width="14.26953125" style="94" customWidth="1"/>
    <col min="18" max="18" width="14.26953125" style="98" customWidth="1"/>
    <col min="19" max="19" width="14.26953125" style="132" customWidth="1"/>
    <col min="20" max="20" width="14.26953125" style="98" customWidth="1"/>
    <col min="21" max="21" width="14.26953125" style="132" customWidth="1"/>
    <col min="22" max="23" width="14.26953125" style="98" customWidth="1"/>
    <col min="24" max="24" width="14.26953125" style="132" customWidth="1"/>
    <col min="25" max="25" width="14.26953125" style="98" customWidth="1"/>
    <col min="26" max="26" width="14.26953125" style="132" customWidth="1"/>
    <col min="27" max="27" width="14.26953125" style="98" customWidth="1"/>
    <col min="28" max="28" width="14.26953125" style="132" customWidth="1"/>
    <col min="29" max="30" width="14.26953125" style="98" customWidth="1"/>
    <col min="31" max="31" width="14.26953125" style="132" customWidth="1"/>
    <col min="32" max="38" width="14.26953125" style="98" customWidth="1"/>
    <col min="39" max="16384" width="13" style="98"/>
  </cols>
  <sheetData>
    <row r="1" spans="1:38" x14ac:dyDescent="0.35">
      <c r="A1" s="91" t="s">
        <v>1</v>
      </c>
      <c r="B1" s="92" t="s">
        <v>2</v>
      </c>
      <c r="C1" s="93"/>
      <c r="D1" s="94"/>
      <c r="E1" s="95"/>
      <c r="F1" s="94"/>
      <c r="G1" s="96"/>
      <c r="I1" s="94"/>
      <c r="J1" s="96"/>
      <c r="K1" s="97"/>
      <c r="L1" s="95"/>
      <c r="M1" s="94"/>
      <c r="N1" s="96"/>
      <c r="P1" s="94"/>
      <c r="Q1" s="98"/>
      <c r="S1" s="98"/>
      <c r="U1" s="98"/>
      <c r="X1" s="98"/>
      <c r="Z1" s="98"/>
      <c r="AB1" s="98"/>
      <c r="AE1" s="98"/>
    </row>
    <row r="2" spans="1:38" x14ac:dyDescent="0.35">
      <c r="A2" s="91" t="s">
        <v>0</v>
      </c>
      <c r="B2" s="92">
        <v>2022</v>
      </c>
      <c r="C2" s="93"/>
      <c r="D2" s="94"/>
      <c r="E2" s="99"/>
      <c r="F2" s="94"/>
      <c r="G2" s="96"/>
      <c r="I2" s="94"/>
      <c r="J2" s="96"/>
      <c r="K2" s="100"/>
      <c r="L2" s="99"/>
      <c r="M2" s="94"/>
      <c r="N2" s="96"/>
      <c r="P2" s="94"/>
      <c r="Q2" s="98"/>
      <c r="S2" s="98"/>
      <c r="U2" s="98"/>
      <c r="X2" s="98"/>
      <c r="Z2" s="98"/>
      <c r="AB2" s="98"/>
      <c r="AE2" s="98"/>
    </row>
    <row r="3" spans="1:38" s="104" customFormat="1" x14ac:dyDescent="0.35">
      <c r="A3" s="101"/>
      <c r="B3" s="101"/>
      <c r="C3" s="102"/>
      <c r="D3" s="103" t="s">
        <v>188</v>
      </c>
      <c r="E3" s="103"/>
      <c r="F3" s="103"/>
      <c r="G3" s="103"/>
      <c r="H3" s="103"/>
      <c r="I3" s="103"/>
      <c r="J3" s="103"/>
      <c r="K3" s="103" t="s">
        <v>189</v>
      </c>
      <c r="L3" s="103"/>
      <c r="M3" s="103"/>
      <c r="N3" s="103"/>
      <c r="O3" s="103"/>
      <c r="P3" s="103"/>
      <c r="Q3" s="103"/>
      <c r="R3" s="103" t="s">
        <v>190</v>
      </c>
      <c r="S3" s="103"/>
      <c r="T3" s="103"/>
      <c r="U3" s="103"/>
      <c r="V3" s="103"/>
      <c r="W3" s="103"/>
      <c r="X3" s="103"/>
      <c r="Y3" s="103" t="s">
        <v>191</v>
      </c>
      <c r="Z3" s="103"/>
      <c r="AA3" s="103"/>
      <c r="AB3" s="103"/>
      <c r="AC3" s="103"/>
      <c r="AD3" s="103"/>
      <c r="AE3" s="103"/>
      <c r="AF3" s="103" t="s">
        <v>192</v>
      </c>
      <c r="AG3" s="103"/>
      <c r="AH3" s="103"/>
      <c r="AI3" s="103"/>
      <c r="AJ3" s="103"/>
      <c r="AK3" s="103"/>
      <c r="AL3" s="103"/>
    </row>
    <row r="4" spans="1:38" s="104" customFormat="1" ht="26" x14ac:dyDescent="0.35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7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6" t="s">
        <v>206</v>
      </c>
      <c r="L4" s="105" t="s">
        <v>207</v>
      </c>
      <c r="M4" s="107" t="s">
        <v>208</v>
      </c>
      <c r="N4" s="105" t="s">
        <v>209</v>
      </c>
      <c r="O4" s="106" t="s">
        <v>210</v>
      </c>
      <c r="P4" s="106" t="s">
        <v>204</v>
      </c>
      <c r="Q4" s="105" t="s">
        <v>205</v>
      </c>
      <c r="R4" s="108" t="s">
        <v>206</v>
      </c>
      <c r="S4" s="109" t="s">
        <v>207</v>
      </c>
      <c r="T4" s="110" t="s">
        <v>208</v>
      </c>
      <c r="U4" s="109" t="s">
        <v>209</v>
      </c>
      <c r="V4" s="108" t="s">
        <v>210</v>
      </c>
      <c r="W4" s="108" t="s">
        <v>204</v>
      </c>
      <c r="X4" s="109" t="s">
        <v>205</v>
      </c>
      <c r="Y4" s="106" t="s">
        <v>206</v>
      </c>
      <c r="Z4" s="105" t="s">
        <v>207</v>
      </c>
      <c r="AA4" s="107" t="s">
        <v>208</v>
      </c>
      <c r="AB4" s="105" t="s">
        <v>209</v>
      </c>
      <c r="AC4" s="106" t="s">
        <v>210</v>
      </c>
      <c r="AD4" s="106" t="s">
        <v>204</v>
      </c>
      <c r="AE4" s="105" t="s">
        <v>205</v>
      </c>
      <c r="AF4" s="108" t="s">
        <v>206</v>
      </c>
      <c r="AG4" s="109" t="s">
        <v>207</v>
      </c>
      <c r="AH4" s="110" t="s">
        <v>208</v>
      </c>
      <c r="AI4" s="109" t="s">
        <v>209</v>
      </c>
      <c r="AJ4" s="108" t="s">
        <v>210</v>
      </c>
      <c r="AK4" s="108" t="s">
        <v>204</v>
      </c>
      <c r="AL4" s="109" t="s">
        <v>205</v>
      </c>
    </row>
    <row r="5" spans="1:38" ht="25.5" customHeight="1" x14ac:dyDescent="0.35">
      <c r="A5" s="111" t="s">
        <v>9</v>
      </c>
      <c r="B5" s="111" t="s">
        <v>15</v>
      </c>
      <c r="C5" s="112">
        <v>700961</v>
      </c>
      <c r="D5" s="113"/>
      <c r="E5" s="114"/>
      <c r="F5" s="115"/>
      <c r="G5" s="114"/>
      <c r="H5" s="92"/>
      <c r="I5" s="92"/>
      <c r="J5" s="114"/>
      <c r="K5" s="113"/>
      <c r="L5" s="114"/>
      <c r="M5" s="115"/>
      <c r="N5" s="114"/>
      <c r="O5" s="92"/>
      <c r="P5" s="92"/>
      <c r="Q5" s="114"/>
      <c r="R5" s="117"/>
      <c r="S5" s="114"/>
      <c r="T5" s="115"/>
      <c r="U5" s="114"/>
      <c r="V5" s="92"/>
      <c r="W5" s="92"/>
      <c r="X5" s="118"/>
      <c r="Y5" s="92"/>
      <c r="Z5" s="114"/>
      <c r="AA5" s="115"/>
      <c r="AB5" s="114"/>
      <c r="AC5" s="92"/>
      <c r="AD5" s="92"/>
      <c r="AE5" s="118"/>
      <c r="AF5" s="92"/>
      <c r="AG5" s="114"/>
      <c r="AH5" s="115"/>
      <c r="AI5" s="114"/>
      <c r="AJ5" s="92"/>
      <c r="AK5" s="92"/>
      <c r="AL5" s="118"/>
    </row>
    <row r="6" spans="1:38" ht="25.5" customHeight="1" x14ac:dyDescent="0.35">
      <c r="A6" s="111" t="s">
        <v>9</v>
      </c>
      <c r="B6" s="111" t="s">
        <v>369</v>
      </c>
      <c r="C6" s="112">
        <v>701151</v>
      </c>
      <c r="D6" s="113"/>
      <c r="E6" s="114"/>
      <c r="F6" s="115"/>
      <c r="G6" s="114"/>
      <c r="H6" s="92"/>
      <c r="I6" s="92"/>
      <c r="J6" s="114"/>
      <c r="K6" s="113"/>
      <c r="L6" s="114"/>
      <c r="M6" s="115"/>
      <c r="N6" s="114"/>
      <c r="O6" s="92"/>
      <c r="P6" s="92"/>
      <c r="Q6" s="114"/>
      <c r="R6" s="117"/>
      <c r="S6" s="114"/>
      <c r="T6" s="115"/>
      <c r="U6" s="114"/>
      <c r="V6" s="92"/>
      <c r="W6" s="92"/>
      <c r="X6" s="118"/>
      <c r="Y6" s="92"/>
      <c r="Z6" s="114"/>
      <c r="AA6" s="115"/>
      <c r="AB6" s="114"/>
      <c r="AC6" s="92"/>
      <c r="AD6" s="92"/>
      <c r="AE6" s="118"/>
      <c r="AF6" s="92"/>
      <c r="AG6" s="114"/>
      <c r="AH6" s="115"/>
      <c r="AI6" s="114"/>
      <c r="AJ6" s="92"/>
      <c r="AK6" s="92"/>
      <c r="AL6" s="118"/>
    </row>
    <row r="7" spans="1:38" ht="25.5" customHeight="1" x14ac:dyDescent="0.35">
      <c r="A7" s="111" t="s">
        <v>211</v>
      </c>
      <c r="B7" s="111" t="s">
        <v>212</v>
      </c>
      <c r="C7" s="112">
        <v>700929</v>
      </c>
      <c r="D7" s="113"/>
      <c r="E7" s="114"/>
      <c r="F7" s="115"/>
      <c r="G7" s="114"/>
      <c r="H7" s="92"/>
      <c r="I7" s="92"/>
      <c r="J7" s="114"/>
      <c r="K7" s="113"/>
      <c r="L7" s="114"/>
      <c r="M7" s="115"/>
      <c r="N7" s="114"/>
      <c r="O7" s="92"/>
      <c r="P7" s="92"/>
      <c r="Q7" s="114"/>
      <c r="R7" s="117">
        <v>1</v>
      </c>
      <c r="S7" s="114">
        <v>51831</v>
      </c>
      <c r="T7" s="115">
        <v>1</v>
      </c>
      <c r="U7" s="114">
        <v>201462.36</v>
      </c>
      <c r="V7" s="92">
        <v>6</v>
      </c>
      <c r="W7" s="92">
        <v>3</v>
      </c>
      <c r="X7" s="118">
        <v>30052</v>
      </c>
      <c r="Y7" s="92"/>
      <c r="Z7" s="114"/>
      <c r="AA7" s="115"/>
      <c r="AB7" s="114"/>
      <c r="AC7" s="92"/>
      <c r="AD7" s="92"/>
      <c r="AE7" s="118"/>
      <c r="AF7" s="92"/>
      <c r="AG7" s="114"/>
      <c r="AH7" s="115"/>
      <c r="AI7" s="114"/>
      <c r="AJ7" s="92"/>
      <c r="AK7" s="92"/>
      <c r="AL7" s="118"/>
    </row>
    <row r="8" spans="1:38" ht="25.5" customHeight="1" x14ac:dyDescent="0.35">
      <c r="A8" s="111" t="s">
        <v>9</v>
      </c>
      <c r="B8" s="111" t="s">
        <v>79</v>
      </c>
      <c r="C8" s="112">
        <v>700930</v>
      </c>
      <c r="D8" s="113"/>
      <c r="E8" s="114"/>
      <c r="F8" s="115"/>
      <c r="G8" s="114"/>
      <c r="H8" s="92"/>
      <c r="I8" s="92"/>
      <c r="J8" s="114"/>
      <c r="K8" s="113"/>
      <c r="L8" s="114"/>
      <c r="M8" s="115"/>
      <c r="N8" s="114"/>
      <c r="O8" s="92"/>
      <c r="P8" s="92"/>
      <c r="Q8" s="114"/>
      <c r="R8" s="117"/>
      <c r="S8" s="114"/>
      <c r="T8" s="115"/>
      <c r="U8" s="114"/>
      <c r="V8" s="92"/>
      <c r="W8" s="92"/>
      <c r="X8" s="118"/>
      <c r="Y8" s="92"/>
      <c r="Z8" s="114"/>
      <c r="AA8" s="115"/>
      <c r="AB8" s="114"/>
      <c r="AC8" s="92"/>
      <c r="AD8" s="92"/>
      <c r="AE8" s="118"/>
      <c r="AF8" s="92"/>
      <c r="AG8" s="114"/>
      <c r="AH8" s="115"/>
      <c r="AI8" s="114"/>
      <c r="AJ8" s="92"/>
      <c r="AK8" s="92"/>
      <c r="AL8" s="118"/>
    </row>
    <row r="9" spans="1:38" ht="25.5" customHeight="1" x14ac:dyDescent="0.35">
      <c r="A9" s="111" t="s">
        <v>9</v>
      </c>
      <c r="B9" s="111" t="s">
        <v>213</v>
      </c>
      <c r="C9" s="112">
        <v>700933</v>
      </c>
      <c r="D9" s="113"/>
      <c r="E9" s="114"/>
      <c r="F9" s="115"/>
      <c r="G9" s="114"/>
      <c r="H9" s="92"/>
      <c r="I9" s="92"/>
      <c r="J9" s="114"/>
      <c r="K9" s="113"/>
      <c r="L9" s="114"/>
      <c r="M9" s="115"/>
      <c r="N9" s="114"/>
      <c r="O9" s="92"/>
      <c r="P9" s="92"/>
      <c r="Q9" s="114"/>
      <c r="R9" s="117"/>
      <c r="S9" s="114"/>
      <c r="T9" s="115"/>
      <c r="U9" s="114"/>
      <c r="V9" s="92"/>
      <c r="W9" s="92">
        <v>1</v>
      </c>
      <c r="X9" s="118">
        <v>19355.599999999999</v>
      </c>
      <c r="Y9" s="92"/>
      <c r="Z9" s="114"/>
      <c r="AA9" s="115"/>
      <c r="AB9" s="114"/>
      <c r="AC9" s="92"/>
      <c r="AD9" s="92"/>
      <c r="AE9" s="118"/>
      <c r="AF9" s="92"/>
      <c r="AG9" s="114"/>
      <c r="AH9" s="115"/>
      <c r="AI9" s="114"/>
      <c r="AJ9" s="92"/>
      <c r="AK9" s="92"/>
      <c r="AL9" s="118"/>
    </row>
    <row r="10" spans="1:38" ht="25.5" customHeight="1" x14ac:dyDescent="0.35">
      <c r="A10" s="119" t="s">
        <v>18</v>
      </c>
      <c r="B10" s="119" t="s">
        <v>76</v>
      </c>
      <c r="C10" s="120">
        <v>700935</v>
      </c>
      <c r="D10" s="121">
        <v>53</v>
      </c>
      <c r="E10" s="122">
        <v>78810.979999999981</v>
      </c>
      <c r="F10" s="123">
        <v>17</v>
      </c>
      <c r="G10" s="122">
        <v>-156313.34000000003</v>
      </c>
      <c r="H10" s="124">
        <v>54</v>
      </c>
      <c r="I10" s="124">
        <v>652</v>
      </c>
      <c r="J10" s="122">
        <v>537830.63000000222</v>
      </c>
      <c r="K10" s="121">
        <v>2</v>
      </c>
      <c r="L10" s="122">
        <v>4225</v>
      </c>
      <c r="M10" s="123">
        <v>15</v>
      </c>
      <c r="N10" s="122">
        <v>35037</v>
      </c>
      <c r="O10" s="124">
        <v>89</v>
      </c>
      <c r="P10" s="124">
        <v>400</v>
      </c>
      <c r="Q10" s="122">
        <v>859355.93999999971</v>
      </c>
      <c r="R10" s="126">
        <v>5</v>
      </c>
      <c r="S10" s="122">
        <v>106609.68</v>
      </c>
      <c r="T10" s="123">
        <v>15</v>
      </c>
      <c r="U10" s="122">
        <v>44194.11</v>
      </c>
      <c r="V10" s="124">
        <v>306</v>
      </c>
      <c r="W10" s="124">
        <v>206</v>
      </c>
      <c r="X10" s="127">
        <v>2304744.7700000014</v>
      </c>
      <c r="Y10" s="124">
        <v>6</v>
      </c>
      <c r="Z10" s="122">
        <v>46054.490000000005</v>
      </c>
      <c r="AA10" s="123"/>
      <c r="AB10" s="122"/>
      <c r="AC10" s="124">
        <v>10</v>
      </c>
      <c r="AD10" s="124">
        <v>72</v>
      </c>
      <c r="AE10" s="127">
        <v>195873.19000000012</v>
      </c>
      <c r="AF10" s="124">
        <v>12</v>
      </c>
      <c r="AG10" s="122">
        <v>277724.51</v>
      </c>
      <c r="AH10" s="123"/>
      <c r="AI10" s="122"/>
      <c r="AJ10" s="124">
        <v>19</v>
      </c>
      <c r="AK10" s="124">
        <v>35</v>
      </c>
      <c r="AL10" s="127">
        <v>255113.17000000004</v>
      </c>
    </row>
    <row r="11" spans="1:38" ht="25.5" customHeight="1" x14ac:dyDescent="0.35">
      <c r="A11" s="119" t="s">
        <v>29</v>
      </c>
      <c r="B11" s="119" t="s">
        <v>214</v>
      </c>
      <c r="C11" s="112"/>
      <c r="D11" s="121"/>
      <c r="E11" s="122"/>
      <c r="F11" s="123"/>
      <c r="G11" s="122"/>
      <c r="H11" s="124"/>
      <c r="I11" s="124"/>
      <c r="J11" s="122"/>
      <c r="K11" s="121"/>
      <c r="L11" s="122"/>
      <c r="M11" s="123"/>
      <c r="N11" s="122"/>
      <c r="O11" s="124"/>
      <c r="P11" s="124"/>
      <c r="Q11" s="122"/>
      <c r="R11" s="126"/>
      <c r="S11" s="122"/>
      <c r="T11" s="123"/>
      <c r="U11" s="122"/>
      <c r="V11" s="124"/>
      <c r="W11" s="124"/>
      <c r="X11" s="127"/>
      <c r="Y11" s="92"/>
      <c r="Z11" s="114"/>
      <c r="AA11" s="115"/>
      <c r="AB11" s="114"/>
      <c r="AC11" s="92"/>
      <c r="AD11" s="92"/>
      <c r="AE11" s="118"/>
      <c r="AF11" s="92"/>
      <c r="AG11" s="114"/>
      <c r="AH11" s="115"/>
      <c r="AI11" s="114"/>
      <c r="AJ11" s="92"/>
      <c r="AK11" s="92"/>
      <c r="AL11" s="118"/>
    </row>
    <row r="12" spans="1:38" ht="25.5" customHeight="1" x14ac:dyDescent="0.35">
      <c r="A12" s="119" t="s">
        <v>211</v>
      </c>
      <c r="B12" s="111" t="s">
        <v>212</v>
      </c>
      <c r="C12" s="128" t="s">
        <v>73</v>
      </c>
      <c r="D12" s="113"/>
      <c r="E12" s="114"/>
      <c r="F12" s="115"/>
      <c r="G12" s="114"/>
      <c r="H12" s="92"/>
      <c r="I12" s="92"/>
      <c r="J12" s="114"/>
      <c r="K12" s="113"/>
      <c r="L12" s="114"/>
      <c r="M12" s="115"/>
      <c r="N12" s="114"/>
      <c r="O12" s="92"/>
      <c r="P12" s="92"/>
      <c r="Q12" s="114"/>
      <c r="R12" s="117"/>
      <c r="S12" s="114"/>
      <c r="T12" s="115">
        <v>1</v>
      </c>
      <c r="U12" s="114">
        <v>54549.56</v>
      </c>
      <c r="V12" s="92">
        <v>1</v>
      </c>
      <c r="W12" s="92"/>
      <c r="X12" s="118"/>
      <c r="Y12" s="92"/>
      <c r="Z12" s="114"/>
      <c r="AA12" s="115"/>
      <c r="AB12" s="114"/>
      <c r="AC12" s="92"/>
      <c r="AD12" s="92"/>
      <c r="AE12" s="118"/>
      <c r="AF12" s="92"/>
      <c r="AG12" s="114"/>
      <c r="AH12" s="115"/>
      <c r="AI12" s="114"/>
      <c r="AJ12" s="92"/>
      <c r="AK12" s="92"/>
      <c r="AL12" s="118"/>
    </row>
    <row r="13" spans="1:38" ht="25.5" customHeight="1" x14ac:dyDescent="0.35">
      <c r="A13" s="111" t="s">
        <v>9</v>
      </c>
      <c r="B13" s="111" t="s">
        <v>215</v>
      </c>
      <c r="C13" s="112">
        <v>700945</v>
      </c>
      <c r="D13" s="113"/>
      <c r="E13" s="114"/>
      <c r="F13" s="115"/>
      <c r="G13" s="114"/>
      <c r="H13" s="92"/>
      <c r="I13" s="92"/>
      <c r="J13" s="114"/>
      <c r="K13" s="113"/>
      <c r="L13" s="114"/>
      <c r="M13" s="115"/>
      <c r="N13" s="114"/>
      <c r="O13" s="92"/>
      <c r="P13" s="92"/>
      <c r="Q13" s="114"/>
      <c r="R13" s="117"/>
      <c r="S13" s="114"/>
      <c r="T13" s="115"/>
      <c r="U13" s="114"/>
      <c r="V13" s="92"/>
      <c r="W13" s="92">
        <v>1</v>
      </c>
      <c r="X13" s="118">
        <v>1293.2</v>
      </c>
      <c r="Y13" s="92"/>
      <c r="Z13" s="114"/>
      <c r="AA13" s="115"/>
      <c r="AB13" s="114"/>
      <c r="AC13" s="92"/>
      <c r="AD13" s="92"/>
      <c r="AE13" s="118"/>
      <c r="AF13" s="92"/>
      <c r="AG13" s="114"/>
      <c r="AH13" s="115"/>
      <c r="AI13" s="114"/>
      <c r="AJ13" s="92"/>
      <c r="AK13" s="92"/>
      <c r="AL13" s="118"/>
    </row>
    <row r="14" spans="1:38" ht="25.5" customHeight="1" x14ac:dyDescent="0.35">
      <c r="A14" s="111" t="s">
        <v>9</v>
      </c>
      <c r="B14" s="111" t="s">
        <v>20</v>
      </c>
      <c r="C14" s="128">
        <v>700943</v>
      </c>
      <c r="D14" s="121"/>
      <c r="E14" s="122"/>
      <c r="F14" s="123"/>
      <c r="G14" s="122"/>
      <c r="H14" s="124"/>
      <c r="I14" s="124"/>
      <c r="J14" s="122"/>
      <c r="K14" s="121"/>
      <c r="L14" s="122"/>
      <c r="M14" s="123"/>
      <c r="N14" s="122"/>
      <c r="O14" s="124"/>
      <c r="P14" s="124"/>
      <c r="Q14" s="122"/>
      <c r="R14" s="126"/>
      <c r="S14" s="122"/>
      <c r="T14" s="123"/>
      <c r="U14" s="122"/>
      <c r="V14" s="124"/>
      <c r="W14" s="124"/>
      <c r="X14" s="127"/>
      <c r="Y14" s="124"/>
      <c r="Z14" s="122"/>
      <c r="AA14" s="123"/>
      <c r="AB14" s="122"/>
      <c r="AC14" s="124"/>
      <c r="AD14" s="124"/>
      <c r="AE14" s="127"/>
      <c r="AF14" s="124"/>
      <c r="AG14" s="122"/>
      <c r="AH14" s="123"/>
      <c r="AI14" s="122"/>
      <c r="AJ14" s="124"/>
      <c r="AK14" s="124"/>
      <c r="AL14" s="127"/>
    </row>
    <row r="15" spans="1:38" ht="25.5" customHeight="1" x14ac:dyDescent="0.35">
      <c r="A15" s="119" t="s">
        <v>18</v>
      </c>
      <c r="B15" s="119" t="s">
        <v>76</v>
      </c>
      <c r="C15" s="112"/>
      <c r="D15" s="121"/>
      <c r="E15" s="122"/>
      <c r="F15" s="123"/>
      <c r="G15" s="122"/>
      <c r="H15" s="124"/>
      <c r="I15" s="124"/>
      <c r="J15" s="122"/>
      <c r="K15" s="121"/>
      <c r="L15" s="122"/>
      <c r="M15" s="123"/>
      <c r="N15" s="122"/>
      <c r="O15" s="124"/>
      <c r="P15" s="124"/>
      <c r="Q15" s="122"/>
      <c r="R15" s="126"/>
      <c r="S15" s="122"/>
      <c r="T15" s="123"/>
      <c r="U15" s="122"/>
      <c r="V15" s="124"/>
      <c r="W15" s="124"/>
      <c r="X15" s="127"/>
      <c r="Y15" s="124"/>
      <c r="Z15" s="122"/>
      <c r="AA15" s="123"/>
      <c r="AB15" s="122"/>
      <c r="AC15" s="124"/>
      <c r="AD15" s="124"/>
      <c r="AE15" s="127"/>
      <c r="AF15" s="124"/>
      <c r="AG15" s="122"/>
      <c r="AH15" s="123"/>
      <c r="AI15" s="122"/>
      <c r="AJ15" s="124"/>
      <c r="AK15" s="124"/>
      <c r="AL15" s="127"/>
    </row>
    <row r="16" spans="1:38" ht="25.5" customHeight="1" x14ac:dyDescent="0.35">
      <c r="A16" s="111" t="s">
        <v>21</v>
      </c>
      <c r="B16" s="111" t="s">
        <v>216</v>
      </c>
      <c r="C16" s="112"/>
      <c r="D16" s="121"/>
      <c r="E16" s="122"/>
      <c r="F16" s="123"/>
      <c r="G16" s="122"/>
      <c r="H16" s="124"/>
      <c r="I16" s="124"/>
      <c r="J16" s="122"/>
      <c r="K16" s="121"/>
      <c r="L16" s="122"/>
      <c r="M16" s="123"/>
      <c r="N16" s="122"/>
      <c r="O16" s="124"/>
      <c r="P16" s="124"/>
      <c r="Q16" s="122"/>
      <c r="R16" s="126"/>
      <c r="S16" s="122"/>
      <c r="T16" s="123"/>
      <c r="U16" s="122"/>
      <c r="V16" s="124"/>
      <c r="W16" s="124"/>
      <c r="X16" s="127"/>
      <c r="Y16" s="124"/>
      <c r="Z16" s="122"/>
      <c r="AA16" s="123"/>
      <c r="AB16" s="122"/>
      <c r="AC16" s="124"/>
      <c r="AD16" s="124"/>
      <c r="AE16" s="127"/>
      <c r="AF16" s="124"/>
      <c r="AG16" s="122"/>
      <c r="AH16" s="123"/>
      <c r="AI16" s="122"/>
      <c r="AJ16" s="124"/>
      <c r="AK16" s="124"/>
      <c r="AL16" s="127"/>
    </row>
    <row r="17" spans="1:38" ht="25.5" customHeight="1" x14ac:dyDescent="0.35">
      <c r="A17" s="111" t="s">
        <v>21</v>
      </c>
      <c r="B17" s="111" t="s">
        <v>22</v>
      </c>
      <c r="C17" s="112">
        <v>700939</v>
      </c>
      <c r="D17" s="121"/>
      <c r="E17" s="122"/>
      <c r="F17" s="123"/>
      <c r="G17" s="122"/>
      <c r="H17" s="124"/>
      <c r="I17" s="124">
        <v>1</v>
      </c>
      <c r="J17" s="122">
        <v>-1836.05</v>
      </c>
      <c r="K17" s="121"/>
      <c r="L17" s="122"/>
      <c r="M17" s="123"/>
      <c r="N17" s="122"/>
      <c r="O17" s="124"/>
      <c r="P17" s="124">
        <v>1</v>
      </c>
      <c r="Q17" s="122">
        <v>3736</v>
      </c>
      <c r="R17" s="126"/>
      <c r="S17" s="122"/>
      <c r="T17" s="123"/>
      <c r="U17" s="122"/>
      <c r="V17" s="124">
        <v>1</v>
      </c>
      <c r="W17" s="124"/>
      <c r="X17" s="127"/>
      <c r="Y17" s="124"/>
      <c r="Z17" s="122"/>
      <c r="AA17" s="123"/>
      <c r="AB17" s="122"/>
      <c r="AC17" s="124"/>
      <c r="AD17" s="124"/>
      <c r="AE17" s="127"/>
      <c r="AF17" s="124"/>
      <c r="AG17" s="122"/>
      <c r="AH17" s="123"/>
      <c r="AI17" s="122"/>
      <c r="AJ17" s="124"/>
      <c r="AK17" s="124"/>
      <c r="AL17" s="127"/>
    </row>
    <row r="18" spans="1:38" ht="25.5" customHeight="1" x14ac:dyDescent="0.35">
      <c r="A18" s="119" t="s">
        <v>30</v>
      </c>
      <c r="B18" s="111" t="s">
        <v>217</v>
      </c>
      <c r="C18" s="112"/>
      <c r="D18" s="121"/>
      <c r="E18" s="122"/>
      <c r="F18" s="123"/>
      <c r="G18" s="122"/>
      <c r="H18" s="124"/>
      <c r="I18" s="124"/>
      <c r="J18" s="122"/>
      <c r="K18" s="121"/>
      <c r="L18" s="122"/>
      <c r="M18" s="123"/>
      <c r="N18" s="122"/>
      <c r="O18" s="124"/>
      <c r="P18" s="124"/>
      <c r="Q18" s="122"/>
      <c r="R18" s="126"/>
      <c r="S18" s="122"/>
      <c r="T18" s="123"/>
      <c r="U18" s="122"/>
      <c r="V18" s="124"/>
      <c r="W18" s="124"/>
      <c r="X18" s="127"/>
      <c r="Y18" s="124"/>
      <c r="Z18" s="122"/>
      <c r="AA18" s="123"/>
      <c r="AB18" s="122"/>
      <c r="AC18" s="124"/>
      <c r="AD18" s="124"/>
      <c r="AE18" s="127"/>
      <c r="AF18" s="124"/>
      <c r="AG18" s="122"/>
      <c r="AH18" s="123"/>
      <c r="AI18" s="122"/>
      <c r="AJ18" s="124"/>
      <c r="AK18" s="124"/>
      <c r="AL18" s="127"/>
    </row>
    <row r="19" spans="1:38" ht="25.5" customHeight="1" x14ac:dyDescent="0.35">
      <c r="A19" s="111" t="s">
        <v>211</v>
      </c>
      <c r="B19" s="111" t="s">
        <v>218</v>
      </c>
      <c r="C19" s="112">
        <v>700937</v>
      </c>
      <c r="D19" s="113">
        <v>4</v>
      </c>
      <c r="E19" s="114">
        <v>2084</v>
      </c>
      <c r="F19" s="115">
        <v>3</v>
      </c>
      <c r="G19" s="114">
        <v>-9461.25</v>
      </c>
      <c r="H19" s="92">
        <v>7</v>
      </c>
      <c r="I19" s="92">
        <v>146</v>
      </c>
      <c r="J19" s="114">
        <v>98264</v>
      </c>
      <c r="K19" s="113"/>
      <c r="L19" s="114"/>
      <c r="M19" s="115">
        <v>1</v>
      </c>
      <c r="N19" s="114">
        <v>2283</v>
      </c>
      <c r="O19" s="92">
        <v>6</v>
      </c>
      <c r="P19" s="92">
        <v>61</v>
      </c>
      <c r="Q19" s="114">
        <v>133658</v>
      </c>
      <c r="R19" s="117">
        <v>2</v>
      </c>
      <c r="S19" s="114">
        <v>12091.099999999999</v>
      </c>
      <c r="T19" s="115">
        <v>1</v>
      </c>
      <c r="U19" s="114">
        <v>501</v>
      </c>
      <c r="V19" s="92">
        <v>48</v>
      </c>
      <c r="W19" s="92">
        <v>27</v>
      </c>
      <c r="X19" s="118">
        <v>87517.88</v>
      </c>
      <c r="Y19" s="92"/>
      <c r="Z19" s="114"/>
      <c r="AA19" s="115"/>
      <c r="AB19" s="114"/>
      <c r="AC19" s="92">
        <v>1</v>
      </c>
      <c r="AD19" s="92">
        <v>7</v>
      </c>
      <c r="AE19" s="118">
        <v>48465.560000000005</v>
      </c>
      <c r="AF19" s="92">
        <v>1</v>
      </c>
      <c r="AG19" s="114">
        <v>9595.14</v>
      </c>
      <c r="AH19" s="115"/>
      <c r="AI19" s="114"/>
      <c r="AJ19" s="92"/>
      <c r="AK19" s="92">
        <v>4</v>
      </c>
      <c r="AL19" s="118">
        <v>24743</v>
      </c>
    </row>
    <row r="20" spans="1:38" ht="25.5" customHeight="1" x14ac:dyDescent="0.35">
      <c r="A20" s="111" t="s">
        <v>211</v>
      </c>
      <c r="B20" s="111" t="s">
        <v>17</v>
      </c>
      <c r="C20" s="112"/>
      <c r="D20" s="113"/>
      <c r="E20" s="114"/>
      <c r="F20" s="115"/>
      <c r="G20" s="114"/>
      <c r="H20" s="92"/>
      <c r="I20" s="92"/>
      <c r="J20" s="114"/>
      <c r="K20" s="113"/>
      <c r="L20" s="114"/>
      <c r="M20" s="115"/>
      <c r="N20" s="114"/>
      <c r="O20" s="92"/>
      <c r="P20" s="92"/>
      <c r="Q20" s="114"/>
      <c r="R20" s="117"/>
      <c r="S20" s="114"/>
      <c r="T20" s="115"/>
      <c r="U20" s="114"/>
      <c r="V20" s="92"/>
      <c r="W20" s="92"/>
      <c r="X20" s="118"/>
      <c r="Y20" s="92"/>
      <c r="Z20" s="114"/>
      <c r="AA20" s="115"/>
      <c r="AB20" s="114"/>
      <c r="AC20" s="92"/>
      <c r="AD20" s="92"/>
      <c r="AE20" s="118"/>
      <c r="AF20" s="92"/>
      <c r="AG20" s="114"/>
      <c r="AH20" s="115"/>
      <c r="AI20" s="114"/>
      <c r="AJ20" s="92"/>
      <c r="AK20" s="92"/>
      <c r="AL20" s="118"/>
    </row>
    <row r="21" spans="1:38" ht="25.5" customHeight="1" x14ac:dyDescent="0.35">
      <c r="A21" s="111" t="s">
        <v>9</v>
      </c>
      <c r="B21" s="111" t="s">
        <v>213</v>
      </c>
      <c r="C21" s="112">
        <v>700934</v>
      </c>
      <c r="D21" s="121"/>
      <c r="E21" s="122"/>
      <c r="F21" s="123"/>
      <c r="G21" s="122"/>
      <c r="H21" s="124"/>
      <c r="I21" s="124"/>
      <c r="J21" s="122"/>
      <c r="K21" s="121"/>
      <c r="L21" s="122"/>
      <c r="M21" s="123"/>
      <c r="N21" s="122"/>
      <c r="O21" s="124"/>
      <c r="P21" s="124"/>
      <c r="Q21" s="122"/>
      <c r="R21" s="126"/>
      <c r="S21" s="122"/>
      <c r="T21" s="123">
        <v>1</v>
      </c>
      <c r="U21" s="122">
        <v>11676.77</v>
      </c>
      <c r="V21" s="124">
        <v>7</v>
      </c>
      <c r="W21" s="124">
        <v>2</v>
      </c>
      <c r="X21" s="127">
        <v>4715</v>
      </c>
      <c r="Y21" s="92"/>
      <c r="Z21" s="114"/>
      <c r="AA21" s="115"/>
      <c r="AB21" s="114"/>
      <c r="AC21" s="92"/>
      <c r="AD21" s="92"/>
      <c r="AE21" s="118"/>
      <c r="AF21" s="124"/>
      <c r="AG21" s="122"/>
      <c r="AH21" s="123"/>
      <c r="AI21" s="122"/>
      <c r="AJ21" s="124"/>
      <c r="AK21" s="124"/>
      <c r="AL21" s="127"/>
    </row>
    <row r="22" spans="1:38" ht="25.5" customHeight="1" x14ac:dyDescent="0.35">
      <c r="A22" s="111" t="s">
        <v>9</v>
      </c>
      <c r="B22" s="111" t="s">
        <v>219</v>
      </c>
      <c r="C22" s="112">
        <v>700940</v>
      </c>
      <c r="D22" s="121">
        <v>1</v>
      </c>
      <c r="E22" s="122">
        <v>-2235.6</v>
      </c>
      <c r="F22" s="123">
        <v>1</v>
      </c>
      <c r="G22" s="122">
        <v>-6177.36</v>
      </c>
      <c r="H22" s="124"/>
      <c r="I22" s="124">
        <v>14</v>
      </c>
      <c r="J22" s="122">
        <v>9142.9099999999962</v>
      </c>
      <c r="K22" s="121">
        <v>1</v>
      </c>
      <c r="L22" s="122">
        <v>1692</v>
      </c>
      <c r="M22" s="123">
        <v>1</v>
      </c>
      <c r="N22" s="122">
        <v>1940</v>
      </c>
      <c r="O22" s="124">
        <v>2</v>
      </c>
      <c r="P22" s="124">
        <v>9</v>
      </c>
      <c r="Q22" s="122">
        <v>16803</v>
      </c>
      <c r="R22" s="126"/>
      <c r="S22" s="122"/>
      <c r="T22" s="123"/>
      <c r="U22" s="122"/>
      <c r="V22" s="124">
        <v>2</v>
      </c>
      <c r="W22" s="124">
        <v>2</v>
      </c>
      <c r="X22" s="127">
        <v>3179.19</v>
      </c>
      <c r="Y22" s="92"/>
      <c r="Z22" s="114"/>
      <c r="AA22" s="115"/>
      <c r="AB22" s="114"/>
      <c r="AC22" s="92"/>
      <c r="AD22" s="92">
        <v>1</v>
      </c>
      <c r="AE22" s="118">
        <v>4105</v>
      </c>
      <c r="AF22" s="124"/>
      <c r="AG22" s="122"/>
      <c r="AH22" s="123"/>
      <c r="AI22" s="122"/>
      <c r="AJ22" s="124">
        <v>1</v>
      </c>
      <c r="AK22" s="124">
        <v>1</v>
      </c>
      <c r="AL22" s="127">
        <v>18943.12</v>
      </c>
    </row>
    <row r="23" spans="1:38" ht="25.5" customHeight="1" x14ac:dyDescent="0.35">
      <c r="A23" s="111" t="s">
        <v>18</v>
      </c>
      <c r="B23" s="111" t="s">
        <v>76</v>
      </c>
      <c r="C23" s="112"/>
      <c r="D23" s="121"/>
      <c r="E23" s="122"/>
      <c r="F23" s="123"/>
      <c r="G23" s="122"/>
      <c r="H23" s="124"/>
      <c r="I23" s="124"/>
      <c r="J23" s="122"/>
      <c r="K23" s="121"/>
      <c r="L23" s="122"/>
      <c r="M23" s="123"/>
      <c r="N23" s="122"/>
      <c r="O23" s="124"/>
      <c r="P23" s="124"/>
      <c r="Q23" s="122"/>
      <c r="R23" s="126"/>
      <c r="S23" s="122"/>
      <c r="T23" s="123"/>
      <c r="U23" s="122"/>
      <c r="V23" s="124"/>
      <c r="W23" s="124"/>
      <c r="X23" s="127"/>
      <c r="Y23" s="124"/>
      <c r="Z23" s="122"/>
      <c r="AA23" s="123"/>
      <c r="AB23" s="122"/>
      <c r="AC23" s="124"/>
      <c r="AD23" s="124"/>
      <c r="AE23" s="127"/>
      <c r="AF23" s="124"/>
      <c r="AG23" s="122"/>
      <c r="AH23" s="123"/>
      <c r="AI23" s="122"/>
      <c r="AJ23" s="124"/>
      <c r="AK23" s="124"/>
      <c r="AL23" s="127"/>
    </row>
    <row r="24" spans="1:38" ht="25.5" customHeight="1" x14ac:dyDescent="0.35">
      <c r="A24" s="111" t="s">
        <v>9</v>
      </c>
      <c r="B24" s="111" t="s">
        <v>215</v>
      </c>
      <c r="C24" s="112">
        <v>700944</v>
      </c>
      <c r="D24" s="113"/>
      <c r="E24" s="114"/>
      <c r="F24" s="115"/>
      <c r="G24" s="114"/>
      <c r="H24" s="92"/>
      <c r="I24" s="92">
        <v>1</v>
      </c>
      <c r="J24" s="114">
        <v>-594.86</v>
      </c>
      <c r="K24" s="113"/>
      <c r="L24" s="114"/>
      <c r="M24" s="115"/>
      <c r="N24" s="114"/>
      <c r="O24" s="92"/>
      <c r="P24" s="92"/>
      <c r="Q24" s="114"/>
      <c r="R24" s="117"/>
      <c r="S24" s="114"/>
      <c r="T24" s="115"/>
      <c r="U24" s="114"/>
      <c r="V24" s="92"/>
      <c r="W24" s="92"/>
      <c r="X24" s="118"/>
      <c r="Y24" s="92"/>
      <c r="Z24" s="114"/>
      <c r="AA24" s="115"/>
      <c r="AB24" s="114"/>
      <c r="AC24" s="92"/>
      <c r="AD24" s="92"/>
      <c r="AE24" s="118"/>
      <c r="AF24" s="92"/>
      <c r="AG24" s="114"/>
      <c r="AH24" s="115"/>
      <c r="AI24" s="114"/>
      <c r="AJ24" s="92"/>
      <c r="AK24" s="92"/>
      <c r="AL24" s="118"/>
    </row>
    <row r="25" spans="1:38" ht="25.5" customHeight="1" x14ac:dyDescent="0.35">
      <c r="A25" s="111" t="s">
        <v>67</v>
      </c>
      <c r="B25" s="111" t="s">
        <v>13</v>
      </c>
      <c r="C25" s="112">
        <v>700942</v>
      </c>
      <c r="D25" s="121"/>
      <c r="E25" s="122"/>
      <c r="F25" s="123"/>
      <c r="G25" s="122"/>
      <c r="H25" s="124"/>
      <c r="I25" s="124"/>
      <c r="J25" s="122"/>
      <c r="K25" s="121"/>
      <c r="L25" s="122"/>
      <c r="M25" s="123"/>
      <c r="N25" s="122"/>
      <c r="O25" s="124"/>
      <c r="P25" s="124">
        <v>2</v>
      </c>
      <c r="Q25" s="122">
        <v>3630</v>
      </c>
      <c r="R25" s="126"/>
      <c r="S25" s="122"/>
      <c r="T25" s="123"/>
      <c r="U25" s="122"/>
      <c r="V25" s="124"/>
      <c r="W25" s="124">
        <v>1</v>
      </c>
      <c r="X25" s="127">
        <v>1617.87</v>
      </c>
      <c r="Y25" s="124"/>
      <c r="Z25" s="122"/>
      <c r="AA25" s="123"/>
      <c r="AB25" s="122"/>
      <c r="AC25" s="124"/>
      <c r="AD25" s="124"/>
      <c r="AE25" s="127"/>
      <c r="AF25" s="124"/>
      <c r="AG25" s="122"/>
      <c r="AH25" s="123"/>
      <c r="AI25" s="122"/>
      <c r="AJ25" s="124"/>
      <c r="AK25" s="124"/>
      <c r="AL25" s="127"/>
    </row>
    <row r="26" spans="1:38" ht="25.5" customHeight="1" x14ac:dyDescent="0.35">
      <c r="A26" s="111" t="s">
        <v>29</v>
      </c>
      <c r="B26" s="119" t="s">
        <v>220</v>
      </c>
      <c r="C26" s="120">
        <v>700931</v>
      </c>
      <c r="D26" s="121"/>
      <c r="E26" s="122"/>
      <c r="F26" s="123">
        <v>1</v>
      </c>
      <c r="G26" s="122">
        <v>1495.03</v>
      </c>
      <c r="H26" s="124">
        <v>2</v>
      </c>
      <c r="I26" s="124">
        <v>3</v>
      </c>
      <c r="J26" s="122">
        <v>-1633.58</v>
      </c>
      <c r="K26" s="121"/>
      <c r="L26" s="122"/>
      <c r="M26" s="123"/>
      <c r="N26" s="122"/>
      <c r="O26" s="124">
        <v>1</v>
      </c>
      <c r="P26" s="124">
        <v>4</v>
      </c>
      <c r="Q26" s="122">
        <v>8154.1399999999994</v>
      </c>
      <c r="R26" s="126"/>
      <c r="S26" s="122"/>
      <c r="T26" s="123">
        <v>1</v>
      </c>
      <c r="U26" s="122">
        <v>2222</v>
      </c>
      <c r="V26" s="124">
        <v>1</v>
      </c>
      <c r="W26" s="124">
        <v>1</v>
      </c>
      <c r="X26" s="127">
        <v>9417.7999999999993</v>
      </c>
      <c r="Y26" s="124"/>
      <c r="Z26" s="122"/>
      <c r="AA26" s="123"/>
      <c r="AB26" s="122"/>
      <c r="AC26" s="124"/>
      <c r="AD26" s="124">
        <v>1</v>
      </c>
      <c r="AE26" s="127">
        <v>1816.64</v>
      </c>
      <c r="AF26" s="92"/>
      <c r="AG26" s="114"/>
      <c r="AH26" s="115"/>
      <c r="AI26" s="114"/>
      <c r="AJ26" s="92"/>
      <c r="AK26" s="92"/>
      <c r="AL26" s="118"/>
    </row>
    <row r="27" spans="1:38" ht="25.5" customHeight="1" x14ac:dyDescent="0.35">
      <c r="A27" s="111" t="s">
        <v>29</v>
      </c>
      <c r="B27" s="119" t="s">
        <v>221</v>
      </c>
      <c r="C27" s="120">
        <v>700946</v>
      </c>
      <c r="D27" s="121">
        <v>2</v>
      </c>
      <c r="E27" s="122">
        <v>2731.9799999999996</v>
      </c>
      <c r="F27" s="123">
        <v>1</v>
      </c>
      <c r="G27" s="122">
        <v>-5003.76</v>
      </c>
      <c r="H27" s="124">
        <v>6</v>
      </c>
      <c r="I27" s="124">
        <v>53</v>
      </c>
      <c r="J27" s="122">
        <v>31948.629999999997</v>
      </c>
      <c r="K27" s="121">
        <v>1</v>
      </c>
      <c r="L27" s="122">
        <v>1941</v>
      </c>
      <c r="M27" s="123">
        <v>3</v>
      </c>
      <c r="N27" s="122">
        <v>5913</v>
      </c>
      <c r="O27" s="124">
        <v>9</v>
      </c>
      <c r="P27" s="124">
        <v>45</v>
      </c>
      <c r="Q27" s="122">
        <v>90097</v>
      </c>
      <c r="R27" s="126">
        <v>1</v>
      </c>
      <c r="S27" s="122">
        <v>4219.6000000000004</v>
      </c>
      <c r="T27" s="123">
        <v>2</v>
      </c>
      <c r="U27" s="122">
        <v>4755</v>
      </c>
      <c r="V27" s="124">
        <v>16</v>
      </c>
      <c r="W27" s="124">
        <v>13</v>
      </c>
      <c r="X27" s="127">
        <v>50289.07</v>
      </c>
      <c r="Y27" s="92"/>
      <c r="Z27" s="114"/>
      <c r="AA27" s="115"/>
      <c r="AB27" s="114"/>
      <c r="AC27" s="92"/>
      <c r="AD27" s="92">
        <v>10</v>
      </c>
      <c r="AE27" s="118">
        <v>11783.820000000002</v>
      </c>
      <c r="AF27" s="92">
        <v>1</v>
      </c>
      <c r="AG27" s="114">
        <v>8425.5</v>
      </c>
      <c r="AH27" s="115">
        <v>1</v>
      </c>
      <c r="AI27" s="114">
        <v>103228.2</v>
      </c>
      <c r="AJ27" s="92">
        <v>2</v>
      </c>
      <c r="AK27" s="92">
        <v>3</v>
      </c>
      <c r="AL27" s="118">
        <v>26200.1</v>
      </c>
    </row>
    <row r="28" spans="1:38" ht="25.5" customHeight="1" x14ac:dyDescent="0.35">
      <c r="A28" s="111" t="s">
        <v>29</v>
      </c>
      <c r="B28" s="119" t="s">
        <v>222</v>
      </c>
      <c r="C28" s="112">
        <v>700912</v>
      </c>
      <c r="D28" s="121">
        <v>2</v>
      </c>
      <c r="E28" s="122">
        <v>-4429.3600000000006</v>
      </c>
      <c r="F28" s="123">
        <v>1</v>
      </c>
      <c r="G28" s="122">
        <v>-1742</v>
      </c>
      <c r="H28" s="124">
        <v>3</v>
      </c>
      <c r="I28" s="124">
        <v>24</v>
      </c>
      <c r="J28" s="122">
        <v>-15516.879999999997</v>
      </c>
      <c r="K28" s="121"/>
      <c r="L28" s="122"/>
      <c r="M28" s="123"/>
      <c r="N28" s="122"/>
      <c r="O28" s="124"/>
      <c r="P28" s="124">
        <v>24</v>
      </c>
      <c r="Q28" s="122">
        <v>59446.250000000007</v>
      </c>
      <c r="R28" s="126">
        <v>1</v>
      </c>
      <c r="S28" s="122">
        <v>9528.5400000000009</v>
      </c>
      <c r="T28" s="123"/>
      <c r="U28" s="122"/>
      <c r="V28" s="124">
        <v>12</v>
      </c>
      <c r="W28" s="124">
        <v>14</v>
      </c>
      <c r="X28" s="127">
        <v>402571.26000000013</v>
      </c>
      <c r="Y28" s="124">
        <v>1</v>
      </c>
      <c r="Z28" s="122">
        <v>1210.97</v>
      </c>
      <c r="AA28" s="123"/>
      <c r="AB28" s="122"/>
      <c r="AC28" s="124"/>
      <c r="AD28" s="124">
        <v>5</v>
      </c>
      <c r="AE28" s="127">
        <v>3393.59</v>
      </c>
      <c r="AF28" s="92"/>
      <c r="AG28" s="114"/>
      <c r="AH28" s="115"/>
      <c r="AI28" s="114"/>
      <c r="AJ28" s="92"/>
      <c r="AK28" s="92">
        <v>3</v>
      </c>
      <c r="AL28" s="118">
        <v>10408.34</v>
      </c>
    </row>
    <row r="29" spans="1:38" ht="25.5" customHeight="1" x14ac:dyDescent="0.35">
      <c r="A29" s="111" t="s">
        <v>27</v>
      </c>
      <c r="B29" s="111" t="s">
        <v>77</v>
      </c>
      <c r="C29" s="112">
        <v>700910</v>
      </c>
      <c r="D29" s="113"/>
      <c r="E29" s="114"/>
      <c r="F29" s="115"/>
      <c r="G29" s="114"/>
      <c r="H29" s="92"/>
      <c r="I29" s="92"/>
      <c r="J29" s="114"/>
      <c r="K29" s="113"/>
      <c r="L29" s="114"/>
      <c r="M29" s="115"/>
      <c r="N29" s="114"/>
      <c r="O29" s="92"/>
      <c r="P29" s="92"/>
      <c r="Q29" s="114"/>
      <c r="R29" s="117"/>
      <c r="S29" s="114"/>
      <c r="T29" s="115"/>
      <c r="U29" s="114"/>
      <c r="V29" s="92"/>
      <c r="W29" s="92"/>
      <c r="X29" s="118"/>
      <c r="Y29" s="92"/>
      <c r="Z29" s="114"/>
      <c r="AA29" s="115"/>
      <c r="AB29" s="114"/>
      <c r="AC29" s="92"/>
      <c r="AD29" s="92"/>
      <c r="AE29" s="118"/>
      <c r="AF29" s="92"/>
      <c r="AG29" s="114"/>
      <c r="AH29" s="115"/>
      <c r="AI29" s="114"/>
      <c r="AJ29" s="92"/>
      <c r="AK29" s="92"/>
      <c r="AL29" s="118"/>
    </row>
    <row r="30" spans="1:38" ht="25.5" customHeight="1" x14ac:dyDescent="0.35">
      <c r="A30" s="111" t="s">
        <v>25</v>
      </c>
      <c r="B30" s="119" t="s">
        <v>223</v>
      </c>
      <c r="C30" s="112">
        <v>700913</v>
      </c>
      <c r="D30" s="121"/>
      <c r="E30" s="122"/>
      <c r="F30" s="123"/>
      <c r="G30" s="122"/>
      <c r="H30" s="124"/>
      <c r="I30" s="124"/>
      <c r="J30" s="122"/>
      <c r="K30" s="121"/>
      <c r="L30" s="122"/>
      <c r="M30" s="123"/>
      <c r="N30" s="122"/>
      <c r="O30" s="124"/>
      <c r="P30" s="124"/>
      <c r="Q30" s="122"/>
      <c r="R30" s="126"/>
      <c r="S30" s="122"/>
      <c r="T30" s="123"/>
      <c r="U30" s="122"/>
      <c r="V30" s="124"/>
      <c r="W30" s="124"/>
      <c r="X30" s="127"/>
      <c r="Y30" s="124"/>
      <c r="Z30" s="122"/>
      <c r="AA30" s="123"/>
      <c r="AB30" s="122"/>
      <c r="AC30" s="124"/>
      <c r="AD30" s="124"/>
      <c r="AE30" s="127"/>
      <c r="AF30" s="124"/>
      <c r="AG30" s="122"/>
      <c r="AH30" s="123"/>
      <c r="AI30" s="122"/>
      <c r="AJ30" s="124"/>
      <c r="AK30" s="124"/>
      <c r="AL30" s="127"/>
    </row>
    <row r="31" spans="1:38" ht="25.5" customHeight="1" x14ac:dyDescent="0.35">
      <c r="A31" s="111" t="s">
        <v>25</v>
      </c>
      <c r="B31" s="119" t="s">
        <v>370</v>
      </c>
      <c r="C31" s="112">
        <v>700918</v>
      </c>
      <c r="D31" s="121"/>
      <c r="E31" s="122"/>
      <c r="F31" s="123"/>
      <c r="G31" s="122"/>
      <c r="H31" s="124"/>
      <c r="I31" s="124"/>
      <c r="J31" s="122"/>
      <c r="K31" s="121"/>
      <c r="L31" s="122"/>
      <c r="M31" s="123"/>
      <c r="N31" s="122"/>
      <c r="O31" s="124"/>
      <c r="P31" s="124"/>
      <c r="Q31" s="122"/>
      <c r="R31" s="126"/>
      <c r="S31" s="122"/>
      <c r="T31" s="123"/>
      <c r="U31" s="122"/>
      <c r="V31" s="124"/>
      <c r="W31" s="124"/>
      <c r="X31" s="127"/>
      <c r="Y31" s="124"/>
      <c r="Z31" s="122"/>
      <c r="AA31" s="123"/>
      <c r="AB31" s="122"/>
      <c r="AC31" s="124"/>
      <c r="AD31" s="124"/>
      <c r="AE31" s="127"/>
      <c r="AF31" s="124"/>
      <c r="AG31" s="122"/>
      <c r="AH31" s="123"/>
      <c r="AI31" s="122"/>
      <c r="AJ31" s="124"/>
      <c r="AK31" s="124"/>
      <c r="AL31" s="127"/>
    </row>
    <row r="32" spans="1:38" ht="25.5" customHeight="1" x14ac:dyDescent="0.35">
      <c r="A32" s="111" t="s">
        <v>25</v>
      </c>
      <c r="B32" s="119" t="s">
        <v>371</v>
      </c>
      <c r="C32" s="112">
        <v>700921</v>
      </c>
      <c r="D32" s="121"/>
      <c r="E32" s="122"/>
      <c r="F32" s="123"/>
      <c r="G32" s="122"/>
      <c r="H32" s="124"/>
      <c r="I32" s="124"/>
      <c r="J32" s="122"/>
      <c r="K32" s="121"/>
      <c r="L32" s="122"/>
      <c r="M32" s="123"/>
      <c r="N32" s="122"/>
      <c r="O32" s="124"/>
      <c r="P32" s="124"/>
      <c r="Q32" s="122"/>
      <c r="R32" s="126"/>
      <c r="S32" s="122"/>
      <c r="T32" s="123"/>
      <c r="U32" s="122"/>
      <c r="V32" s="124"/>
      <c r="W32" s="124"/>
      <c r="X32" s="127"/>
      <c r="Y32" s="124"/>
      <c r="Z32" s="122"/>
      <c r="AA32" s="123"/>
      <c r="AB32" s="122"/>
      <c r="AC32" s="124"/>
      <c r="AD32" s="124"/>
      <c r="AE32" s="127"/>
      <c r="AF32" s="124"/>
      <c r="AG32" s="122"/>
      <c r="AH32" s="123"/>
      <c r="AI32" s="122"/>
      <c r="AJ32" s="124"/>
      <c r="AK32" s="124"/>
      <c r="AL32" s="127"/>
    </row>
    <row r="33" spans="1:38" ht="25.5" customHeight="1" x14ac:dyDescent="0.35">
      <c r="A33" s="111" t="s">
        <v>25</v>
      </c>
      <c r="B33" s="119" t="s">
        <v>224</v>
      </c>
      <c r="C33" s="112">
        <v>700922</v>
      </c>
      <c r="D33" s="121"/>
      <c r="E33" s="122"/>
      <c r="F33" s="123"/>
      <c r="G33" s="122"/>
      <c r="H33" s="124"/>
      <c r="I33" s="124"/>
      <c r="J33" s="122"/>
      <c r="K33" s="121"/>
      <c r="L33" s="122"/>
      <c r="M33" s="123"/>
      <c r="N33" s="122"/>
      <c r="O33" s="124"/>
      <c r="P33" s="124"/>
      <c r="Q33" s="122"/>
      <c r="R33" s="126"/>
      <c r="S33" s="122"/>
      <c r="T33" s="123"/>
      <c r="U33" s="122"/>
      <c r="V33" s="124"/>
      <c r="W33" s="124"/>
      <c r="X33" s="127"/>
      <c r="Y33" s="124"/>
      <c r="Z33" s="122"/>
      <c r="AA33" s="123"/>
      <c r="AB33" s="122"/>
      <c r="AC33" s="124"/>
      <c r="AD33" s="124"/>
      <c r="AE33" s="127"/>
      <c r="AF33" s="124"/>
      <c r="AG33" s="122"/>
      <c r="AH33" s="123"/>
      <c r="AI33" s="122"/>
      <c r="AJ33" s="124"/>
      <c r="AK33" s="124"/>
      <c r="AL33" s="127"/>
    </row>
    <row r="34" spans="1:38" ht="25.5" customHeight="1" x14ac:dyDescent="0.35">
      <c r="A34" s="111" t="s">
        <v>25</v>
      </c>
      <c r="B34" s="119" t="s">
        <v>225</v>
      </c>
      <c r="C34" s="112">
        <v>700926</v>
      </c>
      <c r="D34" s="121"/>
      <c r="E34" s="122"/>
      <c r="F34" s="123"/>
      <c r="G34" s="122"/>
      <c r="H34" s="124"/>
      <c r="I34" s="124"/>
      <c r="J34" s="122"/>
      <c r="K34" s="121"/>
      <c r="L34" s="122"/>
      <c r="M34" s="123"/>
      <c r="N34" s="122"/>
      <c r="O34" s="124"/>
      <c r="P34" s="124"/>
      <c r="Q34" s="122"/>
      <c r="R34" s="126"/>
      <c r="S34" s="122"/>
      <c r="T34" s="123"/>
      <c r="U34" s="122"/>
      <c r="V34" s="124"/>
      <c r="W34" s="124"/>
      <c r="X34" s="127"/>
      <c r="Y34" s="124"/>
      <c r="Z34" s="122"/>
      <c r="AA34" s="123"/>
      <c r="AB34" s="122"/>
      <c r="AC34" s="124"/>
      <c r="AD34" s="124"/>
      <c r="AE34" s="127"/>
      <c r="AF34" s="124"/>
      <c r="AG34" s="122"/>
      <c r="AH34" s="123"/>
      <c r="AI34" s="122"/>
      <c r="AJ34" s="124"/>
      <c r="AK34" s="124"/>
      <c r="AL34" s="127"/>
    </row>
    <row r="35" spans="1:38" ht="25.5" customHeight="1" x14ac:dyDescent="0.35">
      <c r="A35" s="111" t="s">
        <v>25</v>
      </c>
      <c r="B35" s="119" t="s">
        <v>228</v>
      </c>
      <c r="C35" s="112">
        <v>700917</v>
      </c>
      <c r="D35" s="121"/>
      <c r="E35" s="122"/>
      <c r="F35" s="123"/>
      <c r="G35" s="122"/>
      <c r="H35" s="124"/>
      <c r="I35" s="124"/>
      <c r="J35" s="122"/>
      <c r="K35" s="121"/>
      <c r="L35" s="122"/>
      <c r="M35" s="123"/>
      <c r="N35" s="122"/>
      <c r="O35" s="124"/>
      <c r="P35" s="124"/>
      <c r="Q35" s="122"/>
      <c r="R35" s="126"/>
      <c r="S35" s="122"/>
      <c r="T35" s="123"/>
      <c r="U35" s="122"/>
      <c r="V35" s="124"/>
      <c r="W35" s="124"/>
      <c r="X35" s="127"/>
      <c r="Y35" s="124"/>
      <c r="Z35" s="122"/>
      <c r="AA35" s="123"/>
      <c r="AB35" s="122"/>
      <c r="AC35" s="124"/>
      <c r="AD35" s="124"/>
      <c r="AE35" s="127"/>
      <c r="AF35" s="124"/>
      <c r="AG35" s="122"/>
      <c r="AH35" s="123"/>
      <c r="AI35" s="122"/>
      <c r="AJ35" s="124"/>
      <c r="AK35" s="124"/>
      <c r="AL35" s="127"/>
    </row>
    <row r="36" spans="1:38" ht="25.5" customHeight="1" x14ac:dyDescent="0.35">
      <c r="A36" s="111" t="s">
        <v>25</v>
      </c>
      <c r="B36" s="119" t="s">
        <v>229</v>
      </c>
      <c r="C36" s="112">
        <v>700924</v>
      </c>
      <c r="D36" s="121"/>
      <c r="E36" s="122"/>
      <c r="F36" s="123"/>
      <c r="G36" s="122"/>
      <c r="H36" s="124"/>
      <c r="I36" s="124"/>
      <c r="J36" s="122"/>
      <c r="K36" s="121"/>
      <c r="L36" s="122"/>
      <c r="M36" s="123"/>
      <c r="N36" s="122"/>
      <c r="O36" s="124"/>
      <c r="P36" s="124"/>
      <c r="Q36" s="122"/>
      <c r="R36" s="126"/>
      <c r="S36" s="122"/>
      <c r="T36" s="123"/>
      <c r="U36" s="122"/>
      <c r="V36" s="124">
        <v>1</v>
      </c>
      <c r="W36" s="124"/>
      <c r="X36" s="127"/>
      <c r="Y36" s="124"/>
      <c r="Z36" s="122"/>
      <c r="AA36" s="123"/>
      <c r="AB36" s="122"/>
      <c r="AC36" s="124"/>
      <c r="AD36" s="124"/>
      <c r="AE36" s="127"/>
      <c r="AF36" s="124"/>
      <c r="AG36" s="122"/>
      <c r="AH36" s="123"/>
      <c r="AI36" s="122"/>
      <c r="AJ36" s="124"/>
      <c r="AK36" s="124"/>
      <c r="AL36" s="127"/>
    </row>
    <row r="37" spans="1:38" ht="25.5" customHeight="1" x14ac:dyDescent="0.35">
      <c r="A37" s="111" t="s">
        <v>25</v>
      </c>
      <c r="B37" s="119" t="s">
        <v>339</v>
      </c>
      <c r="C37" s="112">
        <v>700915</v>
      </c>
      <c r="D37" s="121"/>
      <c r="E37" s="122"/>
      <c r="F37" s="123"/>
      <c r="G37" s="122"/>
      <c r="H37" s="124"/>
      <c r="I37" s="124"/>
      <c r="J37" s="122"/>
      <c r="K37" s="121"/>
      <c r="L37" s="122"/>
      <c r="M37" s="123"/>
      <c r="N37" s="122"/>
      <c r="O37" s="124"/>
      <c r="P37" s="124"/>
      <c r="Q37" s="122"/>
      <c r="R37" s="126"/>
      <c r="S37" s="122"/>
      <c r="T37" s="123"/>
      <c r="U37" s="122"/>
      <c r="V37" s="124"/>
      <c r="W37" s="124"/>
      <c r="X37" s="127"/>
      <c r="Y37" s="124"/>
      <c r="Z37" s="122"/>
      <c r="AA37" s="123"/>
      <c r="AB37" s="122"/>
      <c r="AC37" s="124"/>
      <c r="AD37" s="124"/>
      <c r="AE37" s="127"/>
      <c r="AF37" s="124"/>
      <c r="AG37" s="122"/>
      <c r="AH37" s="123"/>
      <c r="AI37" s="122"/>
      <c r="AJ37" s="124"/>
      <c r="AK37" s="124"/>
      <c r="AL37" s="127"/>
    </row>
    <row r="38" spans="1:38" ht="25.5" customHeight="1" x14ac:dyDescent="0.35">
      <c r="A38" s="111" t="s">
        <v>25</v>
      </c>
      <c r="B38" s="119" t="s">
        <v>349</v>
      </c>
      <c r="C38" s="112">
        <v>700925</v>
      </c>
      <c r="D38" s="121"/>
      <c r="E38" s="122"/>
      <c r="F38" s="123"/>
      <c r="G38" s="122"/>
      <c r="H38" s="124"/>
      <c r="I38" s="124"/>
      <c r="J38" s="122"/>
      <c r="K38" s="121"/>
      <c r="L38" s="122"/>
      <c r="M38" s="123"/>
      <c r="N38" s="122"/>
      <c r="O38" s="124"/>
      <c r="P38" s="124"/>
      <c r="Q38" s="122"/>
      <c r="R38" s="126"/>
      <c r="S38" s="122"/>
      <c r="T38" s="123"/>
      <c r="U38" s="122"/>
      <c r="V38" s="124"/>
      <c r="W38" s="124">
        <v>1</v>
      </c>
      <c r="X38" s="127">
        <v>3397.44</v>
      </c>
      <c r="Y38" s="124"/>
      <c r="Z38" s="122"/>
      <c r="AA38" s="123"/>
      <c r="AB38" s="122"/>
      <c r="AC38" s="124"/>
      <c r="AD38" s="124"/>
      <c r="AE38" s="127"/>
      <c r="AF38" s="124"/>
      <c r="AG38" s="122"/>
      <c r="AH38" s="123"/>
      <c r="AI38" s="122"/>
      <c r="AJ38" s="124"/>
      <c r="AK38" s="124"/>
      <c r="AL38" s="127"/>
    </row>
    <row r="39" spans="1:38" ht="25.5" customHeight="1" x14ac:dyDescent="0.35">
      <c r="A39" s="111" t="s">
        <v>25</v>
      </c>
      <c r="B39" s="119" t="s">
        <v>26</v>
      </c>
      <c r="C39" s="112"/>
      <c r="D39" s="121"/>
      <c r="E39" s="122"/>
      <c r="F39" s="123"/>
      <c r="G39" s="122"/>
      <c r="H39" s="124"/>
      <c r="I39" s="124"/>
      <c r="J39" s="122"/>
      <c r="K39" s="121"/>
      <c r="L39" s="122"/>
      <c r="M39" s="123"/>
      <c r="N39" s="122"/>
      <c r="O39" s="124"/>
      <c r="P39" s="124"/>
      <c r="Q39" s="122"/>
      <c r="R39" s="126"/>
      <c r="S39" s="122"/>
      <c r="T39" s="123"/>
      <c r="U39" s="122"/>
      <c r="V39" s="124"/>
      <c r="W39" s="124"/>
      <c r="X39" s="127"/>
      <c r="Y39" s="124"/>
      <c r="Z39" s="122"/>
      <c r="AA39" s="123"/>
      <c r="AB39" s="122"/>
      <c r="AC39" s="124"/>
      <c r="AD39" s="124"/>
      <c r="AE39" s="127"/>
      <c r="AF39" s="124"/>
      <c r="AG39" s="122"/>
      <c r="AH39" s="123"/>
      <c r="AI39" s="122"/>
      <c r="AJ39" s="124"/>
      <c r="AK39" s="124"/>
      <c r="AL39" s="127"/>
    </row>
    <row r="40" spans="1:38" ht="25.5" customHeight="1" x14ac:dyDescent="0.35">
      <c r="A40" s="111" t="s">
        <v>25</v>
      </c>
      <c r="B40" s="119" t="s">
        <v>26</v>
      </c>
      <c r="C40" s="112"/>
      <c r="D40" s="121"/>
      <c r="E40" s="122"/>
      <c r="F40" s="123"/>
      <c r="G40" s="122"/>
      <c r="H40" s="124"/>
      <c r="I40" s="124"/>
      <c r="J40" s="122"/>
      <c r="K40" s="121"/>
      <c r="L40" s="122"/>
      <c r="M40" s="123"/>
      <c r="N40" s="122"/>
      <c r="O40" s="124"/>
      <c r="P40" s="124"/>
      <c r="Q40" s="122"/>
      <c r="R40" s="126"/>
      <c r="S40" s="122"/>
      <c r="T40" s="123"/>
      <c r="U40" s="122"/>
      <c r="V40" s="124"/>
      <c r="W40" s="124"/>
      <c r="X40" s="127"/>
      <c r="Y40" s="124"/>
      <c r="Z40" s="122"/>
      <c r="AA40" s="123"/>
      <c r="AB40" s="122"/>
      <c r="AC40" s="124"/>
      <c r="AD40" s="124"/>
      <c r="AE40" s="127"/>
      <c r="AF40" s="124"/>
      <c r="AG40" s="122"/>
      <c r="AH40" s="123"/>
      <c r="AI40" s="122"/>
      <c r="AJ40" s="124"/>
      <c r="AK40" s="124"/>
      <c r="AL40" s="127"/>
    </row>
    <row r="41" spans="1:38" ht="25.5" customHeight="1" x14ac:dyDescent="0.35">
      <c r="A41" s="111" t="s">
        <v>25</v>
      </c>
      <c r="B41" s="119" t="s">
        <v>26</v>
      </c>
      <c r="C41" s="112"/>
      <c r="D41" s="121"/>
      <c r="E41" s="122"/>
      <c r="F41" s="123"/>
      <c r="G41" s="122"/>
      <c r="H41" s="124"/>
      <c r="I41" s="124"/>
      <c r="J41" s="122"/>
      <c r="K41" s="121"/>
      <c r="L41" s="122"/>
      <c r="M41" s="123"/>
      <c r="N41" s="122"/>
      <c r="O41" s="124"/>
      <c r="P41" s="124"/>
      <c r="Q41" s="122"/>
      <c r="R41" s="126"/>
      <c r="S41" s="122"/>
      <c r="T41" s="123"/>
      <c r="U41" s="122"/>
      <c r="V41" s="124"/>
      <c r="W41" s="124"/>
      <c r="X41" s="127"/>
      <c r="Y41" s="124"/>
      <c r="Z41" s="122"/>
      <c r="AA41" s="123"/>
      <c r="AB41" s="122"/>
      <c r="AC41" s="124"/>
      <c r="AD41" s="124"/>
      <c r="AE41" s="127"/>
      <c r="AF41" s="124"/>
      <c r="AG41" s="122"/>
      <c r="AH41" s="123"/>
      <c r="AI41" s="122"/>
      <c r="AJ41" s="124"/>
      <c r="AK41" s="124"/>
      <c r="AL41" s="127"/>
    </row>
    <row r="42" spans="1:38" ht="25.5" customHeight="1" x14ac:dyDescent="0.35">
      <c r="A42" s="111" t="s">
        <v>25</v>
      </c>
      <c r="B42" s="119" t="s">
        <v>26</v>
      </c>
      <c r="C42" s="112"/>
      <c r="D42" s="121"/>
      <c r="E42" s="122"/>
      <c r="F42" s="123"/>
      <c r="G42" s="122"/>
      <c r="H42" s="124"/>
      <c r="I42" s="124"/>
      <c r="J42" s="122"/>
      <c r="K42" s="121"/>
      <c r="L42" s="122"/>
      <c r="M42" s="123"/>
      <c r="N42" s="122"/>
      <c r="O42" s="124"/>
      <c r="P42" s="124"/>
      <c r="Q42" s="122"/>
      <c r="R42" s="126"/>
      <c r="S42" s="122"/>
      <c r="T42" s="123"/>
      <c r="U42" s="122"/>
      <c r="V42" s="124"/>
      <c r="W42" s="124"/>
      <c r="X42" s="127"/>
      <c r="Y42" s="124"/>
      <c r="Z42" s="122"/>
      <c r="AA42" s="123"/>
      <c r="AB42" s="122"/>
      <c r="AC42" s="124"/>
      <c r="AD42" s="124"/>
      <c r="AE42" s="127"/>
      <c r="AF42" s="124"/>
      <c r="AG42" s="122"/>
      <c r="AH42" s="123"/>
      <c r="AI42" s="122"/>
      <c r="AJ42" s="124"/>
      <c r="AK42" s="124"/>
      <c r="AL42" s="127"/>
    </row>
    <row r="43" spans="1:38" ht="25.5" customHeight="1" x14ac:dyDescent="0.35">
      <c r="A43" s="111" t="s">
        <v>25</v>
      </c>
      <c r="B43" s="119" t="s">
        <v>26</v>
      </c>
      <c r="C43" s="112"/>
      <c r="D43" s="121"/>
      <c r="E43" s="122"/>
      <c r="F43" s="123"/>
      <c r="G43" s="122"/>
      <c r="H43" s="124"/>
      <c r="I43" s="124"/>
      <c r="J43" s="122"/>
      <c r="K43" s="121"/>
      <c r="L43" s="122"/>
      <c r="M43" s="123"/>
      <c r="N43" s="122"/>
      <c r="O43" s="124"/>
      <c r="P43" s="124"/>
      <c r="Q43" s="122"/>
      <c r="R43" s="126"/>
      <c r="S43" s="122"/>
      <c r="T43" s="123"/>
      <c r="U43" s="122"/>
      <c r="V43" s="124"/>
      <c r="W43" s="124"/>
      <c r="X43" s="127"/>
      <c r="Y43" s="124"/>
      <c r="Z43" s="122"/>
      <c r="AA43" s="123"/>
      <c r="AB43" s="122"/>
      <c r="AC43" s="124"/>
      <c r="AD43" s="124"/>
      <c r="AE43" s="127"/>
      <c r="AF43" s="124"/>
      <c r="AG43" s="122"/>
      <c r="AH43" s="123"/>
      <c r="AI43" s="122"/>
      <c r="AJ43" s="124"/>
      <c r="AK43" s="124"/>
      <c r="AL43" s="127"/>
    </row>
    <row r="44" spans="1:38" ht="25.5" customHeight="1" x14ac:dyDescent="0.35">
      <c r="A44" s="111" t="s">
        <v>25</v>
      </c>
      <c r="B44" s="119" t="s">
        <v>26</v>
      </c>
      <c r="C44" s="112"/>
      <c r="D44" s="121"/>
      <c r="E44" s="122"/>
      <c r="F44" s="123"/>
      <c r="G44" s="122"/>
      <c r="H44" s="124"/>
      <c r="I44" s="124"/>
      <c r="J44" s="122"/>
      <c r="K44" s="121"/>
      <c r="L44" s="122"/>
      <c r="M44" s="123"/>
      <c r="N44" s="122"/>
      <c r="O44" s="124"/>
      <c r="P44" s="124"/>
      <c r="Q44" s="122"/>
      <c r="R44" s="126"/>
      <c r="S44" s="122"/>
      <c r="T44" s="123"/>
      <c r="U44" s="122"/>
      <c r="V44" s="124"/>
      <c r="W44" s="124"/>
      <c r="X44" s="127"/>
      <c r="Y44" s="124"/>
      <c r="Z44" s="122"/>
      <c r="AA44" s="123"/>
      <c r="AB44" s="122"/>
      <c r="AC44" s="124"/>
      <c r="AD44" s="124"/>
      <c r="AE44" s="127"/>
      <c r="AF44" s="124"/>
      <c r="AG44" s="122"/>
      <c r="AH44" s="123"/>
      <c r="AI44" s="122"/>
      <c r="AJ44" s="124"/>
      <c r="AK44" s="124"/>
      <c r="AL44" s="127"/>
    </row>
    <row r="45" spans="1:38" ht="25.5" customHeight="1" x14ac:dyDescent="0.35">
      <c r="A45" s="111" t="s">
        <v>25</v>
      </c>
      <c r="B45" s="119" t="s">
        <v>26</v>
      </c>
      <c r="C45" s="112"/>
      <c r="D45" s="121"/>
      <c r="E45" s="122"/>
      <c r="F45" s="123"/>
      <c r="G45" s="122"/>
      <c r="H45" s="124"/>
      <c r="I45" s="124"/>
      <c r="J45" s="122"/>
      <c r="K45" s="121"/>
      <c r="L45" s="122"/>
      <c r="M45" s="123"/>
      <c r="N45" s="122"/>
      <c r="O45" s="124"/>
      <c r="P45" s="124"/>
      <c r="Q45" s="122"/>
      <c r="R45" s="126"/>
      <c r="S45" s="122"/>
      <c r="T45" s="123"/>
      <c r="U45" s="122"/>
      <c r="V45" s="124"/>
      <c r="W45" s="124"/>
      <c r="X45" s="127"/>
      <c r="Y45" s="124"/>
      <c r="Z45" s="122"/>
      <c r="AA45" s="123"/>
      <c r="AB45" s="122"/>
      <c r="AC45" s="124"/>
      <c r="AD45" s="124"/>
      <c r="AE45" s="127"/>
      <c r="AF45" s="124"/>
      <c r="AG45" s="122"/>
      <c r="AH45" s="123"/>
      <c r="AI45" s="122"/>
      <c r="AJ45" s="124"/>
      <c r="AK45" s="124"/>
      <c r="AL45" s="127"/>
    </row>
    <row r="46" spans="1:38" ht="25.5" customHeight="1" x14ac:dyDescent="0.35">
      <c r="A46" s="111" t="s">
        <v>25</v>
      </c>
      <c r="B46" s="119" t="s">
        <v>26</v>
      </c>
      <c r="C46" s="112"/>
      <c r="D46" s="121"/>
      <c r="E46" s="122"/>
      <c r="F46" s="123"/>
      <c r="G46" s="122"/>
      <c r="H46" s="124"/>
      <c r="I46" s="124"/>
      <c r="J46" s="122"/>
      <c r="K46" s="121"/>
      <c r="L46" s="122"/>
      <c r="M46" s="123"/>
      <c r="N46" s="122"/>
      <c r="O46" s="124"/>
      <c r="P46" s="124"/>
      <c r="Q46" s="122"/>
      <c r="R46" s="126"/>
      <c r="S46" s="122"/>
      <c r="T46" s="123"/>
      <c r="U46" s="122"/>
      <c r="V46" s="124"/>
      <c r="W46" s="124"/>
      <c r="X46" s="127"/>
      <c r="Y46" s="124"/>
      <c r="Z46" s="122"/>
      <c r="AA46" s="123"/>
      <c r="AB46" s="122"/>
      <c r="AC46" s="124"/>
      <c r="AD46" s="124"/>
      <c r="AE46" s="127"/>
      <c r="AF46" s="124"/>
      <c r="AG46" s="122"/>
      <c r="AH46" s="123"/>
      <c r="AI46" s="122"/>
      <c r="AJ46" s="124"/>
      <c r="AK46" s="124"/>
      <c r="AL46" s="127"/>
    </row>
    <row r="47" spans="1:38" ht="25.5" customHeight="1" x14ac:dyDescent="0.35">
      <c r="A47" s="111" t="s">
        <v>25</v>
      </c>
      <c r="B47" s="119" t="s">
        <v>26</v>
      </c>
      <c r="C47" s="112"/>
      <c r="D47" s="121"/>
      <c r="E47" s="122"/>
      <c r="F47" s="123"/>
      <c r="G47" s="122"/>
      <c r="H47" s="124"/>
      <c r="I47" s="124"/>
      <c r="J47" s="122"/>
      <c r="K47" s="121"/>
      <c r="L47" s="122"/>
      <c r="M47" s="123"/>
      <c r="N47" s="122"/>
      <c r="O47" s="124"/>
      <c r="P47" s="124"/>
      <c r="Q47" s="122"/>
      <c r="R47" s="126"/>
      <c r="S47" s="122"/>
      <c r="T47" s="123"/>
      <c r="U47" s="122"/>
      <c r="V47" s="124"/>
      <c r="W47" s="124"/>
      <c r="X47" s="127"/>
      <c r="Y47" s="124"/>
      <c r="Z47" s="122"/>
      <c r="AA47" s="123"/>
      <c r="AB47" s="122"/>
      <c r="AC47" s="124"/>
      <c r="AD47" s="124"/>
      <c r="AE47" s="127"/>
      <c r="AF47" s="124"/>
      <c r="AG47" s="122"/>
      <c r="AH47" s="123"/>
      <c r="AI47" s="122"/>
      <c r="AJ47" s="124"/>
      <c r="AK47" s="124"/>
      <c r="AL47" s="127"/>
    </row>
    <row r="48" spans="1:38" ht="25.5" customHeight="1" x14ac:dyDescent="0.35">
      <c r="A48" s="111" t="s">
        <v>30</v>
      </c>
      <c r="B48" s="111" t="s">
        <v>226</v>
      </c>
      <c r="C48" s="112"/>
      <c r="D48" s="121"/>
      <c r="E48" s="122"/>
      <c r="F48" s="123"/>
      <c r="G48" s="122"/>
      <c r="H48" s="124"/>
      <c r="I48" s="124"/>
      <c r="J48" s="122"/>
      <c r="K48" s="121"/>
      <c r="L48" s="122"/>
      <c r="M48" s="123"/>
      <c r="N48" s="122"/>
      <c r="O48" s="124"/>
      <c r="P48" s="124"/>
      <c r="Q48" s="122"/>
      <c r="R48" s="126"/>
      <c r="S48" s="122"/>
      <c r="T48" s="123"/>
      <c r="U48" s="122"/>
      <c r="V48" s="124"/>
      <c r="W48" s="124"/>
      <c r="X48" s="127"/>
      <c r="Y48" s="124"/>
      <c r="Z48" s="122"/>
      <c r="AA48" s="123"/>
      <c r="AB48" s="122"/>
      <c r="AC48" s="124"/>
      <c r="AD48" s="124"/>
      <c r="AE48" s="127"/>
      <c r="AF48" s="124"/>
      <c r="AG48" s="122"/>
      <c r="AH48" s="123"/>
      <c r="AI48" s="122"/>
      <c r="AJ48" s="124"/>
      <c r="AK48" s="124"/>
      <c r="AL48" s="127"/>
    </row>
    <row r="49" spans="1:240" ht="25.5" customHeight="1" x14ac:dyDescent="0.35">
      <c r="A49" s="111" t="s">
        <v>30</v>
      </c>
      <c r="B49" s="111" t="s">
        <v>226</v>
      </c>
      <c r="C49" s="112"/>
      <c r="D49" s="121"/>
      <c r="E49" s="122"/>
      <c r="F49" s="123"/>
      <c r="G49" s="122"/>
      <c r="H49" s="124"/>
      <c r="I49" s="124"/>
      <c r="J49" s="122"/>
      <c r="K49" s="121"/>
      <c r="L49" s="122"/>
      <c r="M49" s="123"/>
      <c r="N49" s="122"/>
      <c r="O49" s="124"/>
      <c r="P49" s="124"/>
      <c r="Q49" s="122"/>
      <c r="R49" s="126"/>
      <c r="S49" s="122"/>
      <c r="T49" s="123"/>
      <c r="U49" s="122"/>
      <c r="V49" s="124"/>
      <c r="W49" s="124"/>
      <c r="X49" s="127"/>
      <c r="Y49" s="124"/>
      <c r="Z49" s="122"/>
      <c r="AA49" s="123"/>
      <c r="AB49" s="122"/>
      <c r="AC49" s="124"/>
      <c r="AD49" s="124"/>
      <c r="AE49" s="127"/>
      <c r="AF49" s="124"/>
      <c r="AG49" s="122"/>
      <c r="AH49" s="123"/>
      <c r="AI49" s="122"/>
      <c r="AJ49" s="124"/>
      <c r="AK49" s="124"/>
      <c r="AL49" s="127"/>
    </row>
    <row r="50" spans="1:240" ht="25.5" customHeight="1" x14ac:dyDescent="0.35">
      <c r="A50" s="111" t="s">
        <v>30</v>
      </c>
      <c r="B50" s="111" t="s">
        <v>226</v>
      </c>
      <c r="C50" s="112"/>
      <c r="D50" s="121"/>
      <c r="E50" s="122"/>
      <c r="F50" s="123"/>
      <c r="G50" s="122"/>
      <c r="H50" s="124"/>
      <c r="I50" s="124"/>
      <c r="J50" s="122"/>
      <c r="K50" s="121"/>
      <c r="L50" s="122"/>
      <c r="M50" s="123"/>
      <c r="N50" s="122"/>
      <c r="O50" s="124"/>
      <c r="P50" s="124"/>
      <c r="Q50" s="122"/>
      <c r="R50" s="126"/>
      <c r="S50" s="122"/>
      <c r="T50" s="123"/>
      <c r="U50" s="122"/>
      <c r="V50" s="124"/>
      <c r="W50" s="124"/>
      <c r="X50" s="127"/>
      <c r="Y50" s="124"/>
      <c r="Z50" s="122"/>
      <c r="AA50" s="123"/>
      <c r="AB50" s="122"/>
      <c r="AC50" s="124"/>
      <c r="AD50" s="124"/>
      <c r="AE50" s="127"/>
      <c r="AF50" s="124"/>
      <c r="AG50" s="122"/>
      <c r="AH50" s="123"/>
      <c r="AI50" s="122"/>
      <c r="AJ50" s="124"/>
      <c r="AK50" s="124"/>
      <c r="AL50" s="127"/>
    </row>
    <row r="51" spans="1:240" ht="25.5" customHeight="1" x14ac:dyDescent="0.35">
      <c r="A51" s="111" t="s">
        <v>30</v>
      </c>
      <c r="B51" s="111" t="s">
        <v>237</v>
      </c>
      <c r="C51" s="112">
        <v>700908</v>
      </c>
      <c r="D51" s="121">
        <v>10</v>
      </c>
      <c r="E51" s="122">
        <v>-41006.620000000003</v>
      </c>
      <c r="F51" s="123">
        <v>2</v>
      </c>
      <c r="G51" s="122">
        <v>-8452.06</v>
      </c>
      <c r="H51" s="124">
        <v>26</v>
      </c>
      <c r="I51" s="124">
        <v>179</v>
      </c>
      <c r="J51" s="122">
        <v>95490.089999999822</v>
      </c>
      <c r="K51" s="121">
        <v>1</v>
      </c>
      <c r="L51" s="122">
        <v>1941</v>
      </c>
      <c r="M51" s="123">
        <v>1</v>
      </c>
      <c r="N51" s="122">
        <v>2283</v>
      </c>
      <c r="O51" s="124">
        <v>54</v>
      </c>
      <c r="P51" s="124">
        <v>209</v>
      </c>
      <c r="Q51" s="122">
        <v>442173.58</v>
      </c>
      <c r="R51" s="126">
        <v>4</v>
      </c>
      <c r="S51" s="122">
        <v>2071298.19</v>
      </c>
      <c r="T51" s="123">
        <v>5</v>
      </c>
      <c r="U51" s="122">
        <v>147162.85999999999</v>
      </c>
      <c r="V51" s="124">
        <v>86</v>
      </c>
      <c r="W51" s="124">
        <v>89</v>
      </c>
      <c r="X51" s="127">
        <v>949249.4600000002</v>
      </c>
      <c r="Y51" s="124">
        <v>2</v>
      </c>
      <c r="Z51" s="122">
        <v>2219.65</v>
      </c>
      <c r="AA51" s="123">
        <v>0</v>
      </c>
      <c r="AB51" s="122">
        <v>0</v>
      </c>
      <c r="AC51" s="124">
        <v>5</v>
      </c>
      <c r="AD51" s="124">
        <v>22</v>
      </c>
      <c r="AE51" s="127">
        <v>45273.399999999994</v>
      </c>
      <c r="AF51" s="124">
        <v>1</v>
      </c>
      <c r="AG51" s="122">
        <v>246993.75</v>
      </c>
      <c r="AH51" s="123"/>
      <c r="AI51" s="122"/>
      <c r="AJ51" s="124">
        <v>1</v>
      </c>
      <c r="AK51" s="124">
        <v>8</v>
      </c>
      <c r="AL51" s="127">
        <v>47072.740000000005</v>
      </c>
    </row>
    <row r="52" spans="1:240" ht="25.5" customHeight="1" x14ac:dyDescent="0.35">
      <c r="A52" s="111" t="s">
        <v>30</v>
      </c>
      <c r="B52" s="111" t="s">
        <v>236</v>
      </c>
      <c r="C52" s="112">
        <v>700909</v>
      </c>
      <c r="D52" s="121">
        <v>31</v>
      </c>
      <c r="E52" s="122">
        <v>86075.999999999985</v>
      </c>
      <c r="F52" s="123">
        <v>5</v>
      </c>
      <c r="G52" s="122">
        <v>-14626.64</v>
      </c>
      <c r="H52" s="124">
        <v>32</v>
      </c>
      <c r="I52" s="124">
        <v>463</v>
      </c>
      <c r="J52" s="122">
        <v>668607.07000000076</v>
      </c>
      <c r="K52" s="121">
        <v>1</v>
      </c>
      <c r="L52" s="122">
        <v>1953.2</v>
      </c>
      <c r="M52" s="123">
        <v>3</v>
      </c>
      <c r="N52" s="122">
        <v>5570</v>
      </c>
      <c r="O52" s="124">
        <v>16</v>
      </c>
      <c r="P52" s="124">
        <v>108</v>
      </c>
      <c r="Q52" s="122">
        <v>225321.43999999994</v>
      </c>
      <c r="R52" s="126">
        <v>2</v>
      </c>
      <c r="S52" s="122">
        <v>172358.97</v>
      </c>
      <c r="T52" s="123">
        <v>7</v>
      </c>
      <c r="U52" s="122">
        <v>53405.65</v>
      </c>
      <c r="V52" s="124">
        <v>155</v>
      </c>
      <c r="W52" s="124">
        <v>68</v>
      </c>
      <c r="X52" s="127">
        <v>402834.64000000007</v>
      </c>
      <c r="Y52" s="124">
        <v>2</v>
      </c>
      <c r="Z52" s="122">
        <v>12664.45</v>
      </c>
      <c r="AA52" s="123">
        <v>0</v>
      </c>
      <c r="AB52" s="122">
        <v>0</v>
      </c>
      <c r="AC52" s="124">
        <v>4</v>
      </c>
      <c r="AD52" s="124">
        <v>32</v>
      </c>
      <c r="AE52" s="127">
        <v>121723.23999999998</v>
      </c>
      <c r="AF52" s="124">
        <v>6</v>
      </c>
      <c r="AG52" s="122">
        <v>936991.50999999989</v>
      </c>
      <c r="AH52" s="123">
        <v>1</v>
      </c>
      <c r="AI52" s="122">
        <v>6974.74</v>
      </c>
      <c r="AJ52" s="124">
        <v>12</v>
      </c>
      <c r="AK52" s="124">
        <v>20</v>
      </c>
      <c r="AL52" s="127">
        <v>764372.82</v>
      </c>
    </row>
    <row r="53" spans="1:240" ht="25.5" customHeight="1" x14ac:dyDescent="0.35">
      <c r="A53" s="111" t="s">
        <v>67</v>
      </c>
      <c r="B53" s="111" t="s">
        <v>14</v>
      </c>
      <c r="C53" s="112"/>
      <c r="D53" s="113"/>
      <c r="E53" s="114"/>
      <c r="F53" s="115"/>
      <c r="G53" s="114"/>
      <c r="H53" s="92"/>
      <c r="I53" s="92"/>
      <c r="J53" s="114"/>
      <c r="K53" s="113"/>
      <c r="L53" s="114"/>
      <c r="M53" s="115"/>
      <c r="N53" s="114"/>
      <c r="O53" s="92"/>
      <c r="P53" s="92"/>
      <c r="Q53" s="114"/>
      <c r="R53" s="117"/>
      <c r="S53" s="114"/>
      <c r="T53" s="115"/>
      <c r="U53" s="114"/>
      <c r="V53" s="92"/>
      <c r="W53" s="92"/>
      <c r="X53" s="118"/>
      <c r="Y53" s="92"/>
      <c r="Z53" s="114"/>
      <c r="AA53" s="115"/>
      <c r="AB53" s="114"/>
      <c r="AC53" s="92"/>
      <c r="AD53" s="92"/>
      <c r="AE53" s="118"/>
      <c r="AF53" s="92"/>
      <c r="AG53" s="114"/>
      <c r="AH53" s="115"/>
      <c r="AI53" s="114"/>
      <c r="AJ53" s="92"/>
      <c r="AK53" s="92"/>
      <c r="AL53" s="118"/>
    </row>
    <row r="54" spans="1:240" ht="25.5" customHeight="1" x14ac:dyDescent="0.35">
      <c r="A54" s="111" t="s">
        <v>9</v>
      </c>
      <c r="B54" s="111" t="s">
        <v>227</v>
      </c>
      <c r="C54" s="112"/>
      <c r="D54" s="113"/>
      <c r="E54" s="114"/>
      <c r="F54" s="115"/>
      <c r="G54" s="114"/>
      <c r="H54" s="92"/>
      <c r="I54" s="92"/>
      <c r="J54" s="114"/>
      <c r="K54" s="113"/>
      <c r="L54" s="114"/>
      <c r="M54" s="115"/>
      <c r="N54" s="114"/>
      <c r="O54" s="92"/>
      <c r="P54" s="92"/>
      <c r="Q54" s="114"/>
      <c r="R54" s="117"/>
      <c r="S54" s="114"/>
      <c r="T54" s="115"/>
      <c r="U54" s="114"/>
      <c r="V54" s="92"/>
      <c r="W54" s="92"/>
      <c r="X54" s="118"/>
      <c r="Y54" s="92"/>
      <c r="Z54" s="114"/>
      <c r="AA54" s="115"/>
      <c r="AB54" s="114"/>
      <c r="AC54" s="92"/>
      <c r="AD54" s="92"/>
      <c r="AE54" s="118"/>
      <c r="AF54" s="92"/>
      <c r="AG54" s="114"/>
      <c r="AH54" s="115"/>
      <c r="AI54" s="114"/>
      <c r="AJ54" s="92"/>
      <c r="AK54" s="92"/>
      <c r="AL54" s="118"/>
    </row>
    <row r="55" spans="1:240" ht="25.5" customHeight="1" x14ac:dyDescent="0.35">
      <c r="A55" s="111" t="s">
        <v>69</v>
      </c>
      <c r="B55" s="111" t="s">
        <v>78</v>
      </c>
      <c r="C55" s="129">
        <v>700936</v>
      </c>
      <c r="D55" s="113"/>
      <c r="E55" s="114"/>
      <c r="F55" s="115"/>
      <c r="G55" s="114"/>
      <c r="H55" s="92"/>
      <c r="I55" s="92"/>
      <c r="J55" s="114"/>
      <c r="K55" s="113"/>
      <c r="L55" s="114"/>
      <c r="M55" s="115"/>
      <c r="N55" s="114"/>
      <c r="O55" s="92"/>
      <c r="P55" s="92">
        <v>1</v>
      </c>
      <c r="Q55" s="114">
        <v>2283</v>
      </c>
      <c r="R55" s="117"/>
      <c r="S55" s="114"/>
      <c r="T55" s="115"/>
      <c r="U55" s="114"/>
      <c r="V55" s="92"/>
      <c r="W55" s="92"/>
      <c r="X55" s="118"/>
      <c r="Y55" s="92"/>
      <c r="Z55" s="114"/>
      <c r="AA55" s="115"/>
      <c r="AB55" s="114"/>
      <c r="AC55" s="92"/>
      <c r="AD55" s="92"/>
      <c r="AE55" s="118"/>
      <c r="AF55" s="92"/>
      <c r="AG55" s="114"/>
      <c r="AH55" s="115"/>
      <c r="AI55" s="114"/>
      <c r="AJ55" s="92"/>
      <c r="AK55" s="92"/>
      <c r="AL55" s="118"/>
    </row>
    <row r="56" spans="1:240" x14ac:dyDescent="0.35">
      <c r="D56" s="94"/>
      <c r="E56" s="95"/>
      <c r="F56" s="94"/>
      <c r="G56" s="96"/>
      <c r="I56" s="94"/>
      <c r="J56" s="96"/>
      <c r="K56" s="97"/>
      <c r="L56" s="95"/>
      <c r="M56" s="94"/>
      <c r="N56" s="96"/>
      <c r="P56" s="94"/>
      <c r="Q56" s="98"/>
      <c r="R56" s="132"/>
      <c r="S56" s="98"/>
      <c r="T56" s="132"/>
      <c r="U56" s="98"/>
      <c r="W56" s="132"/>
      <c r="X56" s="98"/>
      <c r="Y56" s="132"/>
      <c r="Z56" s="98"/>
      <c r="AA56" s="132"/>
      <c r="AB56" s="98"/>
      <c r="AD56" s="132"/>
      <c r="AE56" s="98"/>
    </row>
    <row r="57" spans="1:240" x14ac:dyDescent="0.35">
      <c r="A57" s="133"/>
      <c r="B57" s="133"/>
      <c r="C57" s="134" t="s">
        <v>193</v>
      </c>
      <c r="D57" s="113">
        <f t="shared" ref="D57:AL57" si="0">SUM(D5:D56)</f>
        <v>103</v>
      </c>
      <c r="E57" s="113">
        <f t="shared" si="0"/>
        <v>122031.37999999995</v>
      </c>
      <c r="F57" s="113">
        <f t="shared" si="0"/>
        <v>31</v>
      </c>
      <c r="G57" s="113">
        <f t="shared" si="0"/>
        <v>-200281.38</v>
      </c>
      <c r="H57" s="113">
        <f t="shared" si="0"/>
        <v>130</v>
      </c>
      <c r="I57" s="113">
        <f t="shared" si="0"/>
        <v>1536</v>
      </c>
      <c r="J57" s="113">
        <f t="shared" si="0"/>
        <v>1421701.9600000028</v>
      </c>
      <c r="K57" s="113">
        <f t="shared" si="0"/>
        <v>6</v>
      </c>
      <c r="L57" s="113">
        <f t="shared" si="0"/>
        <v>11752.2</v>
      </c>
      <c r="M57" s="113">
        <f t="shared" si="0"/>
        <v>24</v>
      </c>
      <c r="N57" s="113">
        <f t="shared" si="0"/>
        <v>53026</v>
      </c>
      <c r="O57" s="113">
        <f t="shared" si="0"/>
        <v>177</v>
      </c>
      <c r="P57" s="113">
        <f t="shared" si="0"/>
        <v>864</v>
      </c>
      <c r="Q57" s="113">
        <f t="shared" si="0"/>
        <v>1844658.3499999996</v>
      </c>
      <c r="R57" s="113">
        <f t="shared" si="0"/>
        <v>16</v>
      </c>
      <c r="S57" s="113">
        <f t="shared" si="0"/>
        <v>2427937.08</v>
      </c>
      <c r="T57" s="113">
        <f t="shared" si="0"/>
        <v>34</v>
      </c>
      <c r="U57" s="113">
        <f t="shared" si="0"/>
        <v>519929.31</v>
      </c>
      <c r="V57" s="113">
        <f t="shared" si="0"/>
        <v>642</v>
      </c>
      <c r="W57" s="113">
        <f t="shared" si="0"/>
        <v>429</v>
      </c>
      <c r="X57" s="113">
        <f t="shared" si="0"/>
        <v>4270235.1800000016</v>
      </c>
      <c r="Y57" s="113">
        <f t="shared" si="0"/>
        <v>11</v>
      </c>
      <c r="Z57" s="113">
        <f t="shared" si="0"/>
        <v>62149.560000000012</v>
      </c>
      <c r="AA57" s="113">
        <f t="shared" si="0"/>
        <v>0</v>
      </c>
      <c r="AB57" s="113">
        <f t="shared" si="0"/>
        <v>0</v>
      </c>
      <c r="AC57" s="113">
        <f t="shared" si="0"/>
        <v>20</v>
      </c>
      <c r="AD57" s="113">
        <f t="shared" si="0"/>
        <v>150</v>
      </c>
      <c r="AE57" s="113">
        <f t="shared" si="0"/>
        <v>432434.44000000018</v>
      </c>
      <c r="AF57" s="113">
        <f t="shared" si="0"/>
        <v>21</v>
      </c>
      <c r="AG57" s="113">
        <f t="shared" si="0"/>
        <v>1479730.41</v>
      </c>
      <c r="AH57" s="113">
        <f t="shared" si="0"/>
        <v>2</v>
      </c>
      <c r="AI57" s="113">
        <f t="shared" si="0"/>
        <v>110202.94</v>
      </c>
      <c r="AJ57" s="113">
        <f t="shared" si="0"/>
        <v>35</v>
      </c>
      <c r="AK57" s="113">
        <f t="shared" si="0"/>
        <v>74</v>
      </c>
      <c r="AL57" s="113">
        <f t="shared" si="0"/>
        <v>1146853.29</v>
      </c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5"/>
      <c r="FY57" s="135"/>
      <c r="FZ57" s="135"/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/>
      <c r="GN57" s="135"/>
      <c r="GO57" s="135"/>
      <c r="GP57" s="135"/>
      <c r="GQ57" s="135"/>
      <c r="GR57" s="135"/>
      <c r="GS57" s="135"/>
      <c r="GT57" s="135"/>
      <c r="GU57" s="135"/>
      <c r="GV57" s="135"/>
      <c r="GW57" s="135"/>
      <c r="GX57" s="135"/>
      <c r="GY57" s="135"/>
      <c r="GZ57" s="135"/>
      <c r="HA57" s="135"/>
      <c r="HB57" s="135"/>
      <c r="HC57" s="135"/>
      <c r="HD57" s="135"/>
      <c r="HE57" s="135"/>
      <c r="HF57" s="135"/>
      <c r="HG57" s="135"/>
      <c r="HH57" s="135"/>
      <c r="HI57" s="135"/>
      <c r="HJ57" s="135"/>
      <c r="HK57" s="135"/>
      <c r="HL57" s="135"/>
      <c r="HM57" s="135"/>
      <c r="HN57" s="135"/>
      <c r="HO57" s="135"/>
      <c r="HP57" s="135"/>
      <c r="HQ57" s="135"/>
      <c r="HR57" s="135"/>
      <c r="HS57" s="135"/>
      <c r="HT57" s="135"/>
      <c r="HU57" s="135"/>
      <c r="HV57" s="135"/>
      <c r="HW57" s="135"/>
      <c r="HX57" s="135"/>
      <c r="HY57" s="135"/>
      <c r="HZ57" s="135"/>
      <c r="IA57" s="135"/>
      <c r="IB57" s="135"/>
      <c r="IC57" s="135"/>
      <c r="ID57" s="135"/>
      <c r="IE57" s="135"/>
      <c r="IF57" s="135"/>
    </row>
    <row r="58" spans="1:240" x14ac:dyDescent="0.35">
      <c r="D58" s="94"/>
      <c r="E58" s="95"/>
      <c r="F58" s="94"/>
      <c r="G58" s="96"/>
      <c r="I58" s="94"/>
      <c r="J58" s="96"/>
      <c r="K58" s="97"/>
      <c r="L58" s="95"/>
      <c r="M58" s="94"/>
      <c r="N58" s="96"/>
      <c r="P58" s="94"/>
      <c r="Q58" s="98"/>
      <c r="R58" s="132"/>
      <c r="S58" s="98"/>
      <c r="T58" s="132"/>
      <c r="U58" s="98"/>
      <c r="W58" s="132"/>
      <c r="X58" s="98"/>
      <c r="Y58" s="132"/>
      <c r="Z58" s="98"/>
      <c r="AA58" s="132"/>
      <c r="AB58" s="98"/>
      <c r="AD58" s="132"/>
      <c r="AE58" s="98"/>
    </row>
    <row r="59" spans="1:240" x14ac:dyDescent="0.35">
      <c r="B59" s="136"/>
      <c r="C59" s="341" t="s">
        <v>188</v>
      </c>
      <c r="D59" s="342"/>
      <c r="E59" s="341" t="s">
        <v>189</v>
      </c>
      <c r="F59" s="342"/>
      <c r="G59" s="341" t="s">
        <v>190</v>
      </c>
      <c r="H59" s="342"/>
      <c r="I59" s="341" t="s">
        <v>191</v>
      </c>
      <c r="J59" s="342"/>
      <c r="K59" s="341" t="s">
        <v>192</v>
      </c>
      <c r="L59" s="342"/>
      <c r="M59" s="339" t="s">
        <v>193</v>
      </c>
      <c r="N59" s="340"/>
    </row>
    <row r="60" spans="1:240" x14ac:dyDescent="0.35">
      <c r="B60" s="136" t="s">
        <v>194</v>
      </c>
      <c r="C60" s="106" t="s">
        <v>195</v>
      </c>
      <c r="D60" s="106" t="s">
        <v>196</v>
      </c>
      <c r="E60" s="106" t="s">
        <v>195</v>
      </c>
      <c r="F60" s="106" t="s">
        <v>196</v>
      </c>
      <c r="G60" s="106" t="s">
        <v>195</v>
      </c>
      <c r="H60" s="106" t="s">
        <v>196</v>
      </c>
      <c r="I60" s="106" t="s">
        <v>195</v>
      </c>
      <c r="J60" s="106" t="s">
        <v>196</v>
      </c>
      <c r="K60" s="106" t="s">
        <v>195</v>
      </c>
      <c r="L60" s="106" t="s">
        <v>196</v>
      </c>
      <c r="M60" s="106" t="s">
        <v>195</v>
      </c>
      <c r="N60" s="106" t="s">
        <v>196</v>
      </c>
    </row>
    <row r="61" spans="1:240" x14ac:dyDescent="0.35">
      <c r="B61" s="137" t="s">
        <v>197</v>
      </c>
      <c r="C61" s="138">
        <f>D57+F57+H57+I57</f>
        <v>1800</v>
      </c>
      <c r="D61" s="114">
        <f>E57+G57+J57</f>
        <v>1343451.9600000028</v>
      </c>
      <c r="E61" s="138">
        <f>K57+M57+O57+P57</f>
        <v>1071</v>
      </c>
      <c r="F61" s="114">
        <f>L57+N57+Q57</f>
        <v>1909436.5499999996</v>
      </c>
      <c r="G61" s="138">
        <f>R57+T57+V57+W57</f>
        <v>1121</v>
      </c>
      <c r="H61" s="114">
        <f>S57+U57+X57</f>
        <v>7218101.5700000022</v>
      </c>
      <c r="I61" s="138">
        <f>Y57+AA57+AC57+AD57</f>
        <v>181</v>
      </c>
      <c r="J61" s="114">
        <f>Z57+AB57+AE57</f>
        <v>494584.00000000017</v>
      </c>
      <c r="K61" s="138">
        <f>AF57+AH57+AJ57+AK57</f>
        <v>132</v>
      </c>
      <c r="L61" s="114">
        <f>AG57+AI57+AL57</f>
        <v>2736786.6399999997</v>
      </c>
      <c r="M61" s="138">
        <f>C61+E61+G61+I61+K61</f>
        <v>4305</v>
      </c>
      <c r="N61" s="114">
        <f>D61+F61+H61+J61+L61</f>
        <v>13702360.720000006</v>
      </c>
    </row>
    <row r="62" spans="1:240" x14ac:dyDescent="0.35">
      <c r="A62" s="111"/>
      <c r="B62" s="137" t="s">
        <v>198</v>
      </c>
      <c r="C62" s="138">
        <f>F57</f>
        <v>31</v>
      </c>
      <c r="D62" s="114">
        <f>G57</f>
        <v>-200281.38</v>
      </c>
      <c r="E62" s="138">
        <f>M57</f>
        <v>24</v>
      </c>
      <c r="F62" s="114">
        <f>N57</f>
        <v>53026</v>
      </c>
      <c r="G62" s="138">
        <f>T57</f>
        <v>34</v>
      </c>
      <c r="H62" s="114">
        <f>U57</f>
        <v>519929.31</v>
      </c>
      <c r="I62" s="138">
        <f>AA57</f>
        <v>0</v>
      </c>
      <c r="J62" s="114">
        <f>AB57</f>
        <v>0</v>
      </c>
      <c r="K62" s="138">
        <f>AH57</f>
        <v>2</v>
      </c>
      <c r="L62" s="114">
        <f>AI57</f>
        <v>110202.94</v>
      </c>
      <c r="M62" s="138">
        <f>C62+E62+G62+I62+K62</f>
        <v>91</v>
      </c>
      <c r="N62" s="114">
        <f t="shared" ref="N62:N64" si="1">D62+F62+H62+J62+L62</f>
        <v>482876.87</v>
      </c>
    </row>
    <row r="63" spans="1:240" x14ac:dyDescent="0.35">
      <c r="B63" s="137" t="s">
        <v>199</v>
      </c>
      <c r="C63" s="138">
        <f>D57+I57</f>
        <v>1639</v>
      </c>
      <c r="D63" s="114">
        <f>E57+J57</f>
        <v>1543733.3400000026</v>
      </c>
      <c r="E63" s="138">
        <f>K57+P57</f>
        <v>870</v>
      </c>
      <c r="F63" s="114">
        <f>L57+Q57</f>
        <v>1856410.5499999996</v>
      </c>
      <c r="G63" s="138">
        <f>R57+W57</f>
        <v>445</v>
      </c>
      <c r="H63" s="114">
        <f>S57+X57</f>
        <v>6698172.2600000016</v>
      </c>
      <c r="I63" s="138">
        <f>Y57+AD57</f>
        <v>161</v>
      </c>
      <c r="J63" s="114">
        <f>Z57+AE57</f>
        <v>494584.00000000017</v>
      </c>
      <c r="K63" s="138">
        <f>AF57+AK57</f>
        <v>95</v>
      </c>
      <c r="L63" s="114">
        <f>AG57+AL57</f>
        <v>2626583.7000000002</v>
      </c>
      <c r="M63" s="138">
        <f>C63+E63+G63+I63+K63</f>
        <v>3210</v>
      </c>
      <c r="N63" s="114">
        <f t="shared" si="1"/>
        <v>13219483.850000005</v>
      </c>
    </row>
    <row r="64" spans="1:240" x14ac:dyDescent="0.35">
      <c r="B64" s="137" t="s">
        <v>200</v>
      </c>
      <c r="C64" s="138">
        <f t="shared" ref="C64:L64" si="2">C63+C62</f>
        <v>1670</v>
      </c>
      <c r="D64" s="114">
        <f t="shared" si="2"/>
        <v>1343451.9600000028</v>
      </c>
      <c r="E64" s="138">
        <f t="shared" si="2"/>
        <v>894</v>
      </c>
      <c r="F64" s="114">
        <f t="shared" si="2"/>
        <v>1909436.5499999996</v>
      </c>
      <c r="G64" s="138">
        <f t="shared" si="2"/>
        <v>479</v>
      </c>
      <c r="H64" s="114">
        <f t="shared" si="2"/>
        <v>7218101.5700000012</v>
      </c>
      <c r="I64" s="138">
        <f t="shared" si="2"/>
        <v>161</v>
      </c>
      <c r="J64" s="114">
        <f t="shared" si="2"/>
        <v>494584.00000000017</v>
      </c>
      <c r="K64" s="138">
        <f t="shared" si="2"/>
        <v>97</v>
      </c>
      <c r="L64" s="114">
        <f t="shared" si="2"/>
        <v>2736786.64</v>
      </c>
      <c r="M64" s="138">
        <f>C64+E64+G64+I64+K64</f>
        <v>3301</v>
      </c>
      <c r="N64" s="114">
        <f t="shared" si="1"/>
        <v>13702360.720000004</v>
      </c>
    </row>
    <row r="65" spans="2:14" x14ac:dyDescent="0.35">
      <c r="E65" s="96"/>
      <c r="F65" s="139"/>
      <c r="J65" s="96"/>
      <c r="L65" s="96"/>
      <c r="M65" s="139"/>
    </row>
    <row r="66" spans="2:14" s="96" customFormat="1" x14ac:dyDescent="0.35">
      <c r="B66" s="130"/>
      <c r="C66" s="341" t="s">
        <v>188</v>
      </c>
      <c r="D66" s="342"/>
      <c r="E66" s="341" t="s">
        <v>189</v>
      </c>
      <c r="F66" s="342"/>
      <c r="G66" s="341" t="s">
        <v>190</v>
      </c>
      <c r="H66" s="342"/>
      <c r="I66" s="341" t="s">
        <v>191</v>
      </c>
      <c r="J66" s="342"/>
      <c r="K66" s="341" t="s">
        <v>192</v>
      </c>
      <c r="L66" s="342"/>
      <c r="M66" s="339" t="s">
        <v>193</v>
      </c>
      <c r="N66" s="340"/>
    </row>
    <row r="67" spans="2:14" s="96" customFormat="1" x14ac:dyDescent="0.35">
      <c r="B67" s="136" t="s">
        <v>70</v>
      </c>
      <c r="C67" s="106" t="s">
        <v>195</v>
      </c>
      <c r="D67" s="106" t="s">
        <v>196</v>
      </c>
      <c r="E67" s="106" t="s">
        <v>195</v>
      </c>
      <c r="F67" s="106" t="s">
        <v>196</v>
      </c>
      <c r="G67" s="106" t="s">
        <v>195</v>
      </c>
      <c r="H67" s="106" t="s">
        <v>196</v>
      </c>
      <c r="I67" s="106" t="s">
        <v>195</v>
      </c>
      <c r="J67" s="106" t="s">
        <v>196</v>
      </c>
      <c r="K67" s="106" t="s">
        <v>195</v>
      </c>
      <c r="L67" s="106" t="s">
        <v>196</v>
      </c>
      <c r="M67" s="106" t="s">
        <v>195</v>
      </c>
      <c r="N67" s="106" t="s">
        <v>196</v>
      </c>
    </row>
    <row r="68" spans="2:14" s="96" customFormat="1" x14ac:dyDescent="0.35">
      <c r="B68" s="137" t="s">
        <v>197</v>
      </c>
      <c r="C68" s="138">
        <v>776</v>
      </c>
      <c r="D68" s="114">
        <v>645692.15000000142</v>
      </c>
      <c r="E68" s="138">
        <v>442</v>
      </c>
      <c r="F68" s="114">
        <v>687559.24000000011</v>
      </c>
      <c r="G68" s="138">
        <v>466</v>
      </c>
      <c r="H68" s="114">
        <v>847305.64000000013</v>
      </c>
      <c r="I68" s="115">
        <v>72</v>
      </c>
      <c r="J68" s="114">
        <v>159850.12</v>
      </c>
      <c r="K68" s="115">
        <v>55</v>
      </c>
      <c r="L68" s="114">
        <v>260649.75</v>
      </c>
      <c r="M68" s="138">
        <v>1811</v>
      </c>
      <c r="N68" s="114">
        <v>2601056.9000000018</v>
      </c>
    </row>
    <row r="69" spans="2:14" s="96" customFormat="1" x14ac:dyDescent="0.35">
      <c r="B69" s="137" t="s">
        <v>198</v>
      </c>
      <c r="C69" s="138">
        <v>1</v>
      </c>
      <c r="D69" s="114">
        <v>-350</v>
      </c>
      <c r="E69" s="138">
        <v>46</v>
      </c>
      <c r="F69" s="114">
        <v>90154</v>
      </c>
      <c r="G69" s="138">
        <v>46</v>
      </c>
      <c r="H69" s="114">
        <v>102395.53</v>
      </c>
      <c r="I69" s="115">
        <v>0</v>
      </c>
      <c r="J69" s="114">
        <v>0</v>
      </c>
      <c r="K69" s="115">
        <v>2</v>
      </c>
      <c r="L69" s="114">
        <v>4444</v>
      </c>
      <c r="M69" s="138">
        <v>95</v>
      </c>
      <c r="N69" s="114">
        <v>196643.53</v>
      </c>
    </row>
    <row r="70" spans="2:14" s="96" customFormat="1" x14ac:dyDescent="0.35">
      <c r="B70" s="137" t="s">
        <v>199</v>
      </c>
      <c r="C70" s="138">
        <v>702</v>
      </c>
      <c r="D70" s="114">
        <v>646042.15000000142</v>
      </c>
      <c r="E70" s="138">
        <v>291</v>
      </c>
      <c r="F70" s="114">
        <v>597405.24000000011</v>
      </c>
      <c r="G70" s="138">
        <v>193</v>
      </c>
      <c r="H70" s="114">
        <v>744910.11000000022</v>
      </c>
      <c r="I70" s="115">
        <v>70</v>
      </c>
      <c r="J70" s="114">
        <v>159850.12</v>
      </c>
      <c r="K70" s="115">
        <v>43</v>
      </c>
      <c r="L70" s="114">
        <v>256205.75</v>
      </c>
      <c r="M70" s="138">
        <v>1299</v>
      </c>
      <c r="N70" s="114">
        <v>2404413.370000002</v>
      </c>
    </row>
    <row r="71" spans="2:14" s="96" customFormat="1" x14ac:dyDescent="0.35">
      <c r="B71" s="137" t="s">
        <v>200</v>
      </c>
      <c r="C71" s="138">
        <v>703</v>
      </c>
      <c r="D71" s="114">
        <v>645692.15000000142</v>
      </c>
      <c r="E71" s="138">
        <v>337</v>
      </c>
      <c r="F71" s="114">
        <v>687559.24000000011</v>
      </c>
      <c r="G71" s="138">
        <v>239</v>
      </c>
      <c r="H71" s="114">
        <v>847305.64000000025</v>
      </c>
      <c r="I71" s="115">
        <v>70</v>
      </c>
      <c r="J71" s="114">
        <v>159850.12</v>
      </c>
      <c r="K71" s="115">
        <v>45</v>
      </c>
      <c r="L71" s="114">
        <v>260649.75</v>
      </c>
      <c r="M71" s="138">
        <v>1394</v>
      </c>
      <c r="N71" s="114">
        <v>2601056.9000000018</v>
      </c>
    </row>
    <row r="72" spans="2:14" s="96" customFormat="1" x14ac:dyDescent="0.35">
      <c r="B72" s="140"/>
    </row>
    <row r="73" spans="2:14" s="96" customFormat="1" x14ac:dyDescent="0.35">
      <c r="B73" s="130"/>
      <c r="C73" s="341" t="s">
        <v>188</v>
      </c>
      <c r="D73" s="342"/>
      <c r="E73" s="341" t="s">
        <v>189</v>
      </c>
      <c r="F73" s="342"/>
      <c r="G73" s="341" t="s">
        <v>190</v>
      </c>
      <c r="H73" s="342"/>
      <c r="I73" s="341" t="s">
        <v>191</v>
      </c>
      <c r="J73" s="342"/>
      <c r="K73" s="341" t="s">
        <v>192</v>
      </c>
      <c r="L73" s="342"/>
      <c r="M73" s="339" t="s">
        <v>193</v>
      </c>
      <c r="N73" s="340"/>
    </row>
    <row r="74" spans="2:14" s="96" customFormat="1" x14ac:dyDescent="0.35">
      <c r="B74" s="136" t="s">
        <v>230</v>
      </c>
      <c r="C74" s="106" t="s">
        <v>195</v>
      </c>
      <c r="D74" s="106" t="s">
        <v>196</v>
      </c>
      <c r="E74" s="106" t="s">
        <v>195</v>
      </c>
      <c r="F74" s="106" t="s">
        <v>196</v>
      </c>
      <c r="G74" s="106" t="s">
        <v>195</v>
      </c>
      <c r="H74" s="106" t="s">
        <v>196</v>
      </c>
      <c r="I74" s="106" t="s">
        <v>195</v>
      </c>
      <c r="J74" s="106" t="s">
        <v>196</v>
      </c>
      <c r="K74" s="106" t="s">
        <v>195</v>
      </c>
      <c r="L74" s="106" t="s">
        <v>196</v>
      </c>
      <c r="M74" s="106" t="s">
        <v>195</v>
      </c>
      <c r="N74" s="106" t="s">
        <v>196</v>
      </c>
    </row>
    <row r="75" spans="2:14" s="96" customFormat="1" x14ac:dyDescent="0.35">
      <c r="B75" s="137" t="s">
        <v>197</v>
      </c>
      <c r="C75" s="138">
        <f t="shared" ref="C75:N78" si="3">C61-C68</f>
        <v>1024</v>
      </c>
      <c r="D75" s="114">
        <f t="shared" si="3"/>
        <v>697759.81000000134</v>
      </c>
      <c r="E75" s="138">
        <f t="shared" si="3"/>
        <v>629</v>
      </c>
      <c r="F75" s="114">
        <f t="shared" si="3"/>
        <v>1221877.3099999996</v>
      </c>
      <c r="G75" s="138">
        <f t="shared" si="3"/>
        <v>655</v>
      </c>
      <c r="H75" s="114">
        <f t="shared" si="3"/>
        <v>6370795.9300000016</v>
      </c>
      <c r="I75" s="138">
        <f t="shared" si="3"/>
        <v>109</v>
      </c>
      <c r="J75" s="114">
        <f t="shared" si="3"/>
        <v>334733.88000000018</v>
      </c>
      <c r="K75" s="138">
        <f t="shared" si="3"/>
        <v>77</v>
      </c>
      <c r="L75" s="114">
        <f t="shared" si="3"/>
        <v>2476136.8899999997</v>
      </c>
      <c r="M75" s="138">
        <f t="shared" si="3"/>
        <v>2494</v>
      </c>
      <c r="N75" s="114">
        <f t="shared" si="3"/>
        <v>11101303.820000004</v>
      </c>
    </row>
    <row r="76" spans="2:14" s="96" customFormat="1" x14ac:dyDescent="0.35">
      <c r="B76" s="137" t="s">
        <v>198</v>
      </c>
      <c r="C76" s="138">
        <f t="shared" si="3"/>
        <v>30</v>
      </c>
      <c r="D76" s="114">
        <f t="shared" si="3"/>
        <v>-199931.38</v>
      </c>
      <c r="E76" s="138">
        <f t="shared" si="3"/>
        <v>-22</v>
      </c>
      <c r="F76" s="114">
        <f t="shared" si="3"/>
        <v>-37128</v>
      </c>
      <c r="G76" s="138">
        <f t="shared" si="3"/>
        <v>-12</v>
      </c>
      <c r="H76" s="114">
        <f t="shared" si="3"/>
        <v>417533.78</v>
      </c>
      <c r="I76" s="138">
        <f t="shared" si="3"/>
        <v>0</v>
      </c>
      <c r="J76" s="114">
        <f t="shared" si="3"/>
        <v>0</v>
      </c>
      <c r="K76" s="138">
        <f t="shared" si="3"/>
        <v>0</v>
      </c>
      <c r="L76" s="114">
        <f t="shared" si="3"/>
        <v>105758.94</v>
      </c>
      <c r="M76" s="138">
        <f t="shared" si="3"/>
        <v>-4</v>
      </c>
      <c r="N76" s="114">
        <f t="shared" si="3"/>
        <v>286233.33999999997</v>
      </c>
    </row>
    <row r="77" spans="2:14" s="96" customFormat="1" x14ac:dyDescent="0.35">
      <c r="B77" s="137" t="s">
        <v>199</v>
      </c>
      <c r="C77" s="138">
        <f t="shared" si="3"/>
        <v>937</v>
      </c>
      <c r="D77" s="114">
        <f t="shared" si="3"/>
        <v>897691.19000000122</v>
      </c>
      <c r="E77" s="138">
        <f t="shared" si="3"/>
        <v>579</v>
      </c>
      <c r="F77" s="114">
        <f t="shared" si="3"/>
        <v>1259005.3099999996</v>
      </c>
      <c r="G77" s="138">
        <f t="shared" si="3"/>
        <v>252</v>
      </c>
      <c r="H77" s="114">
        <f t="shared" si="3"/>
        <v>5953262.1500000013</v>
      </c>
      <c r="I77" s="138">
        <f t="shared" si="3"/>
        <v>91</v>
      </c>
      <c r="J77" s="114">
        <f t="shared" si="3"/>
        <v>334733.88000000018</v>
      </c>
      <c r="K77" s="138">
        <f t="shared" si="3"/>
        <v>52</v>
      </c>
      <c r="L77" s="114">
        <f t="shared" si="3"/>
        <v>2370377.9500000002</v>
      </c>
      <c r="M77" s="138">
        <f t="shared" si="3"/>
        <v>1911</v>
      </c>
      <c r="N77" s="114">
        <f t="shared" si="3"/>
        <v>10815070.480000004</v>
      </c>
    </row>
    <row r="78" spans="2:14" s="96" customFormat="1" x14ac:dyDescent="0.35">
      <c r="B78" s="137" t="s">
        <v>200</v>
      </c>
      <c r="C78" s="138">
        <f t="shared" si="3"/>
        <v>967</v>
      </c>
      <c r="D78" s="114">
        <f t="shared" si="3"/>
        <v>697759.81000000134</v>
      </c>
      <c r="E78" s="138">
        <f t="shared" si="3"/>
        <v>557</v>
      </c>
      <c r="F78" s="114">
        <f t="shared" si="3"/>
        <v>1221877.3099999996</v>
      </c>
      <c r="G78" s="138">
        <f t="shared" si="3"/>
        <v>240</v>
      </c>
      <c r="H78" s="114">
        <f t="shared" si="3"/>
        <v>6370795.9300000006</v>
      </c>
      <c r="I78" s="138">
        <f t="shared" si="3"/>
        <v>91</v>
      </c>
      <c r="J78" s="114">
        <f t="shared" si="3"/>
        <v>334733.88000000018</v>
      </c>
      <c r="K78" s="138">
        <f t="shared" si="3"/>
        <v>52</v>
      </c>
      <c r="L78" s="114">
        <f t="shared" si="3"/>
        <v>2476136.89</v>
      </c>
      <c r="M78" s="138">
        <f t="shared" si="3"/>
        <v>1907</v>
      </c>
      <c r="N78" s="114">
        <f t="shared" si="3"/>
        <v>11101303.820000002</v>
      </c>
    </row>
  </sheetData>
  <mergeCells count="18">
    <mergeCell ref="M59:N59"/>
    <mergeCell ref="C59:D59"/>
    <mergeCell ref="E59:F59"/>
    <mergeCell ref="G59:H59"/>
    <mergeCell ref="I59:J59"/>
    <mergeCell ref="K59:L59"/>
    <mergeCell ref="M73:N73"/>
    <mergeCell ref="C66:D66"/>
    <mergeCell ref="E66:F66"/>
    <mergeCell ref="G66:H66"/>
    <mergeCell ref="I66:J66"/>
    <mergeCell ref="K66:L66"/>
    <mergeCell ref="M66:N66"/>
    <mergeCell ref="C73:D73"/>
    <mergeCell ref="E73:F73"/>
    <mergeCell ref="G73:H73"/>
    <mergeCell ref="I73:J73"/>
    <mergeCell ref="K73:L73"/>
  </mergeCells>
  <conditionalFormatting sqref="A57:C57">
    <cfRule type="cellIs" dxfId="130" priority="4" stopIfTrue="1" operator="equal">
      <formula>"&lt;&gt;"""""</formula>
    </cfRule>
  </conditionalFormatting>
  <conditionalFormatting sqref="B1:B2">
    <cfRule type="cellIs" dxfId="129" priority="5" stopIfTrue="1" operator="equal">
      <formula>"&lt;&gt;"""""</formula>
    </cfRule>
  </conditionalFormatting>
  <conditionalFormatting sqref="C5:C55">
    <cfRule type="cellIs" dxfId="128" priority="1" stopIfTrue="1" operator="equal">
      <formula>"&lt;&gt;"""""</formula>
    </cfRule>
  </conditionalFormatting>
  <conditionalFormatting sqref="J5:J55">
    <cfRule type="cellIs" dxfId="127" priority="3" stopIfTrue="1" operator="equal">
      <formula>"&lt;&gt;"""""</formula>
    </cfRule>
  </conditionalFormatting>
  <conditionalFormatting sqref="Q5:Q55">
    <cfRule type="cellIs" dxfId="126" priority="2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1EF1-1964-4B87-9E45-1F0624D211FE}">
  <dimension ref="A1:K75"/>
  <sheetViews>
    <sheetView workbookViewId="0">
      <selection sqref="A1:XFD1048576"/>
    </sheetView>
  </sheetViews>
  <sheetFormatPr defaultColWidth="9.1796875" defaultRowHeight="13" x14ac:dyDescent="0.35"/>
  <cols>
    <col min="1" max="1" width="35.7265625" style="98" customWidth="1"/>
    <col min="2" max="2" width="40.54296875" style="98" customWidth="1"/>
    <col min="3" max="3" width="20" style="98" customWidth="1"/>
    <col min="4" max="4" width="14.26953125" style="152" customWidth="1"/>
    <col min="5" max="5" width="14.26953125" style="151" customWidth="1"/>
    <col min="6" max="6" width="14.26953125" style="152" customWidth="1"/>
    <col min="7" max="7" width="14.26953125" style="151" customWidth="1"/>
    <col min="8" max="9" width="14.26953125" style="152" customWidth="1"/>
    <col min="10" max="10" width="14.26953125" style="151" customWidth="1"/>
    <col min="11" max="11" width="25.7265625" style="98" customWidth="1"/>
    <col min="12" max="24" width="18.7265625" style="98" customWidth="1"/>
    <col min="25" max="16384" width="9.1796875" style="98"/>
  </cols>
  <sheetData>
    <row r="1" spans="1:11" s="145" customFormat="1" x14ac:dyDescent="0.3">
      <c r="A1" s="105" t="s">
        <v>201</v>
      </c>
      <c r="B1" s="141" t="s">
        <v>202</v>
      </c>
      <c r="C1" s="142"/>
      <c r="D1" s="143"/>
      <c r="E1" s="144"/>
      <c r="F1" s="143"/>
      <c r="G1" s="144"/>
      <c r="H1" s="144"/>
      <c r="I1" s="143"/>
    </row>
    <row r="2" spans="1:11" s="145" customFormat="1" x14ac:dyDescent="0.3">
      <c r="A2" s="105" t="s">
        <v>203</v>
      </c>
      <c r="B2" s="141">
        <v>2022</v>
      </c>
      <c r="C2" s="142"/>
      <c r="D2" s="143"/>
      <c r="E2" s="144"/>
      <c r="F2" s="143"/>
      <c r="G2" s="144"/>
      <c r="H2" s="144"/>
      <c r="I2" s="143"/>
    </row>
    <row r="3" spans="1:11" s="145" customFormat="1" x14ac:dyDescent="0.3">
      <c r="A3" s="146"/>
      <c r="B3" s="147"/>
      <c r="C3" s="142"/>
      <c r="D3" s="143"/>
      <c r="E3" s="144"/>
      <c r="F3" s="143"/>
      <c r="G3" s="144"/>
      <c r="H3" s="144"/>
      <c r="I3" s="143"/>
    </row>
    <row r="4" spans="1:11" s="145" customFormat="1" ht="26" x14ac:dyDescent="0.3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6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5" t="s">
        <v>231</v>
      </c>
    </row>
    <row r="5" spans="1:11" s="146" customFormat="1" ht="26" x14ac:dyDescent="0.3">
      <c r="A5" s="111" t="s">
        <v>9</v>
      </c>
      <c r="B5" s="111" t="s">
        <v>15</v>
      </c>
      <c r="C5" s="120">
        <v>700961</v>
      </c>
      <c r="D5" s="92"/>
      <c r="E5" s="114"/>
      <c r="F5" s="92"/>
      <c r="G5" s="114"/>
      <c r="H5" s="92"/>
      <c r="I5" s="92"/>
      <c r="J5" s="114"/>
      <c r="K5" s="148"/>
    </row>
    <row r="6" spans="1:11" s="146" customFormat="1" ht="39" x14ac:dyDescent="0.3">
      <c r="A6" s="111" t="s">
        <v>211</v>
      </c>
      <c r="B6" s="111" t="s">
        <v>232</v>
      </c>
      <c r="C6" s="120">
        <v>700937</v>
      </c>
      <c r="D6" s="92"/>
      <c r="E6" s="114"/>
      <c r="F6" s="92"/>
      <c r="G6" s="114"/>
      <c r="H6" s="92">
        <v>17</v>
      </c>
      <c r="I6" s="92">
        <v>326</v>
      </c>
      <c r="J6" s="114">
        <v>165677.15999999997</v>
      </c>
      <c r="K6" s="148"/>
    </row>
    <row r="7" spans="1:11" s="146" customFormat="1" ht="26" x14ac:dyDescent="0.3">
      <c r="A7" s="111" t="s">
        <v>9</v>
      </c>
      <c r="B7" s="111" t="s">
        <v>233</v>
      </c>
      <c r="C7" s="129"/>
      <c r="D7" s="92"/>
      <c r="E7" s="114"/>
      <c r="F7" s="92"/>
      <c r="G7" s="114"/>
      <c r="H7" s="92"/>
      <c r="I7" s="92"/>
      <c r="J7" s="114"/>
      <c r="K7" s="148"/>
    </row>
    <row r="8" spans="1:11" s="146" customFormat="1" ht="52" x14ac:dyDescent="0.3">
      <c r="A8" s="111" t="s">
        <v>18</v>
      </c>
      <c r="B8" s="111" t="s">
        <v>234</v>
      </c>
      <c r="C8" s="120">
        <v>700935</v>
      </c>
      <c r="D8" s="92"/>
      <c r="E8" s="114"/>
      <c r="F8" s="92">
        <v>7</v>
      </c>
      <c r="G8" s="114">
        <v>4060</v>
      </c>
      <c r="H8" s="92">
        <v>81</v>
      </c>
      <c r="I8" s="92">
        <v>582</v>
      </c>
      <c r="J8" s="114">
        <v>330577.18999999977</v>
      </c>
      <c r="K8" s="148"/>
    </row>
    <row r="9" spans="1:11" s="146" customFormat="1" ht="26" x14ac:dyDescent="0.3">
      <c r="A9" s="119" t="s">
        <v>29</v>
      </c>
      <c r="B9" s="119" t="s">
        <v>214</v>
      </c>
      <c r="C9" s="120"/>
      <c r="D9" s="92"/>
      <c r="E9" s="114"/>
      <c r="F9" s="92"/>
      <c r="G9" s="114"/>
      <c r="H9" s="92"/>
      <c r="I9" s="92"/>
      <c r="J9" s="114"/>
      <c r="K9" s="148"/>
    </row>
    <row r="10" spans="1:11" s="146" customFormat="1" ht="26" x14ac:dyDescent="0.3">
      <c r="A10" s="119" t="s">
        <v>211</v>
      </c>
      <c r="B10" s="119" t="s">
        <v>17</v>
      </c>
      <c r="C10" s="120"/>
      <c r="D10" s="92"/>
      <c r="E10" s="114"/>
      <c r="F10" s="92"/>
      <c r="G10" s="114"/>
      <c r="H10" s="92"/>
      <c r="I10" s="92"/>
      <c r="J10" s="114"/>
      <c r="K10" s="148"/>
    </row>
    <row r="11" spans="1:11" s="146" customFormat="1" ht="39" x14ac:dyDescent="0.3">
      <c r="A11" s="111" t="s">
        <v>9</v>
      </c>
      <c r="B11" s="111" t="s">
        <v>215</v>
      </c>
      <c r="C11" s="120"/>
      <c r="D11" s="92"/>
      <c r="E11" s="114"/>
      <c r="F11" s="92"/>
      <c r="G11" s="114"/>
      <c r="H11" s="92"/>
      <c r="I11" s="92"/>
      <c r="J11" s="114"/>
      <c r="K11" s="148"/>
    </row>
    <row r="12" spans="1:11" s="146" customFormat="1" ht="26" x14ac:dyDescent="0.3">
      <c r="A12" s="111" t="s">
        <v>9</v>
      </c>
      <c r="B12" s="111" t="s">
        <v>20</v>
      </c>
      <c r="C12" s="149"/>
      <c r="D12" s="92"/>
      <c r="E12" s="114"/>
      <c r="F12" s="92"/>
      <c r="G12" s="114"/>
      <c r="H12" s="92"/>
      <c r="I12" s="92"/>
      <c r="J12" s="114"/>
      <c r="K12" s="148"/>
    </row>
    <row r="13" spans="1:11" s="146" customFormat="1" ht="39" x14ac:dyDescent="0.3">
      <c r="A13" s="119" t="s">
        <v>18</v>
      </c>
      <c r="B13" s="119" t="s">
        <v>76</v>
      </c>
      <c r="C13" s="120"/>
      <c r="D13" s="124"/>
      <c r="E13" s="122"/>
      <c r="F13" s="124"/>
      <c r="G13" s="122"/>
      <c r="H13" s="124"/>
      <c r="I13" s="92"/>
      <c r="J13" s="122"/>
      <c r="K13" s="148"/>
    </row>
    <row r="14" spans="1:11" s="146" customFormat="1" ht="52" x14ac:dyDescent="0.3">
      <c r="A14" s="111" t="s">
        <v>21</v>
      </c>
      <c r="B14" s="111" t="s">
        <v>216</v>
      </c>
      <c r="C14" s="150"/>
      <c r="D14" s="92"/>
      <c r="E14" s="114"/>
      <c r="F14" s="92"/>
      <c r="G14" s="114"/>
      <c r="H14" s="92"/>
      <c r="I14" s="92"/>
      <c r="J14" s="114"/>
      <c r="K14" s="148"/>
    </row>
    <row r="15" spans="1:11" s="146" customFormat="1" ht="39" x14ac:dyDescent="0.3">
      <c r="A15" s="111" t="s">
        <v>21</v>
      </c>
      <c r="B15" s="111" t="s">
        <v>22</v>
      </c>
      <c r="C15" s="120">
        <v>700939</v>
      </c>
      <c r="D15" s="92"/>
      <c r="E15" s="114"/>
      <c r="F15" s="92"/>
      <c r="G15" s="114"/>
      <c r="H15" s="92">
        <v>1</v>
      </c>
      <c r="I15" s="92"/>
      <c r="J15" s="114"/>
      <c r="K15" s="148"/>
    </row>
    <row r="16" spans="1:11" s="146" customFormat="1" ht="39" x14ac:dyDescent="0.3">
      <c r="A16" s="119" t="s">
        <v>30</v>
      </c>
      <c r="B16" s="111" t="s">
        <v>217</v>
      </c>
      <c r="C16" s="120"/>
      <c r="D16" s="124"/>
      <c r="E16" s="122"/>
      <c r="F16" s="124"/>
      <c r="G16" s="122"/>
      <c r="H16" s="124"/>
      <c r="I16" s="92"/>
      <c r="J16" s="122"/>
      <c r="K16" s="148"/>
    </row>
    <row r="17" spans="1:11" s="146" customFormat="1" ht="39" x14ac:dyDescent="0.3">
      <c r="A17" s="111" t="s">
        <v>9</v>
      </c>
      <c r="B17" s="111" t="s">
        <v>12</v>
      </c>
      <c r="C17" s="120"/>
      <c r="D17" s="92"/>
      <c r="E17" s="114"/>
      <c r="F17" s="92"/>
      <c r="G17" s="114"/>
      <c r="H17" s="92"/>
      <c r="I17" s="92"/>
      <c r="J17" s="114"/>
      <c r="K17" s="148"/>
    </row>
    <row r="18" spans="1:11" s="146" customFormat="1" ht="26" x14ac:dyDescent="0.3">
      <c r="A18" s="111" t="s">
        <v>211</v>
      </c>
      <c r="B18" s="111" t="s">
        <v>17</v>
      </c>
      <c r="C18" s="120"/>
      <c r="D18" s="92"/>
      <c r="E18" s="114"/>
      <c r="F18" s="92"/>
      <c r="G18" s="114"/>
      <c r="H18" s="92"/>
      <c r="I18" s="92"/>
      <c r="J18" s="114"/>
      <c r="K18" s="148"/>
    </row>
    <row r="19" spans="1:11" s="146" customFormat="1" ht="26" x14ac:dyDescent="0.3">
      <c r="A19" s="111" t="s">
        <v>211</v>
      </c>
      <c r="B19" s="111" t="s">
        <v>17</v>
      </c>
      <c r="C19" s="120"/>
      <c r="D19" s="92"/>
      <c r="E19" s="114"/>
      <c r="F19" s="92"/>
      <c r="G19" s="114"/>
      <c r="H19" s="92"/>
      <c r="I19" s="92"/>
      <c r="J19" s="114"/>
      <c r="K19" s="148"/>
    </row>
    <row r="20" spans="1:11" s="146" customFormat="1" ht="39" x14ac:dyDescent="0.3">
      <c r="A20" s="111" t="s">
        <v>9</v>
      </c>
      <c r="B20" s="111" t="s">
        <v>219</v>
      </c>
      <c r="C20" s="120"/>
      <c r="D20" s="92"/>
      <c r="E20" s="114"/>
      <c r="F20" s="124"/>
      <c r="G20" s="122"/>
      <c r="H20" s="124"/>
      <c r="I20" s="92"/>
      <c r="J20" s="122"/>
      <c r="K20" s="148"/>
    </row>
    <row r="21" spans="1:11" s="146" customFormat="1" ht="39" x14ac:dyDescent="0.3">
      <c r="A21" s="111" t="s">
        <v>9</v>
      </c>
      <c r="B21" s="111" t="s">
        <v>219</v>
      </c>
      <c r="C21" s="120">
        <v>700940</v>
      </c>
      <c r="D21" s="92"/>
      <c r="E21" s="114"/>
      <c r="F21" s="92"/>
      <c r="G21" s="114"/>
      <c r="H21" s="92">
        <v>1</v>
      </c>
      <c r="I21" s="92">
        <v>7</v>
      </c>
      <c r="J21" s="114">
        <v>3356.39</v>
      </c>
      <c r="K21" s="148"/>
    </row>
    <row r="22" spans="1:11" s="146" customFormat="1" x14ac:dyDescent="0.3">
      <c r="A22" s="111"/>
      <c r="B22" s="111" t="s">
        <v>235</v>
      </c>
      <c r="C22" s="120"/>
      <c r="D22" s="92"/>
      <c r="E22" s="114"/>
      <c r="F22" s="92"/>
      <c r="G22" s="114"/>
      <c r="H22" s="92"/>
      <c r="I22" s="92"/>
      <c r="J22" s="114"/>
      <c r="K22" s="148"/>
    </row>
    <row r="23" spans="1:11" s="146" customFormat="1" ht="39" x14ac:dyDescent="0.3">
      <c r="A23" s="111" t="s">
        <v>18</v>
      </c>
      <c r="B23" s="111" t="s">
        <v>76</v>
      </c>
      <c r="C23" s="120"/>
      <c r="D23" s="92"/>
      <c r="E23" s="114"/>
      <c r="F23" s="92"/>
      <c r="G23" s="114"/>
      <c r="H23" s="92"/>
      <c r="I23" s="92"/>
      <c r="J23" s="114"/>
      <c r="K23" s="148"/>
    </row>
    <row r="24" spans="1:11" s="146" customFormat="1" ht="39" x14ac:dyDescent="0.3">
      <c r="A24" s="111" t="s">
        <v>9</v>
      </c>
      <c r="B24" s="111" t="s">
        <v>215</v>
      </c>
      <c r="C24" s="120"/>
      <c r="D24" s="92"/>
      <c r="E24" s="114"/>
      <c r="F24" s="92"/>
      <c r="G24" s="114"/>
      <c r="H24" s="92"/>
      <c r="I24" s="92"/>
      <c r="J24" s="114"/>
      <c r="K24" s="148"/>
    </row>
    <row r="25" spans="1:11" s="146" customFormat="1" x14ac:dyDescent="0.3">
      <c r="A25" s="111" t="s">
        <v>67</v>
      </c>
      <c r="B25" s="111" t="s">
        <v>13</v>
      </c>
      <c r="C25" s="129">
        <v>700942</v>
      </c>
      <c r="D25" s="92"/>
      <c r="E25" s="114"/>
      <c r="F25" s="92"/>
      <c r="G25" s="114"/>
      <c r="H25" s="92"/>
      <c r="I25" s="92">
        <v>3</v>
      </c>
      <c r="J25" s="114">
        <v>2690</v>
      </c>
      <c r="K25" s="148"/>
    </row>
    <row r="26" spans="1:11" s="146" customFormat="1" x14ac:dyDescent="0.3">
      <c r="A26" s="111" t="s">
        <v>29</v>
      </c>
      <c r="B26" s="119" t="s">
        <v>220</v>
      </c>
      <c r="C26" s="120">
        <v>700931</v>
      </c>
      <c r="D26" s="92"/>
      <c r="E26" s="114"/>
      <c r="F26" s="124"/>
      <c r="G26" s="122"/>
      <c r="H26" s="124"/>
      <c r="I26" s="92">
        <v>7</v>
      </c>
      <c r="J26" s="122">
        <v>4134.68</v>
      </c>
      <c r="K26" s="148"/>
    </row>
    <row r="27" spans="1:11" s="146" customFormat="1" ht="21" customHeight="1" x14ac:dyDescent="0.3">
      <c r="A27" s="111" t="s">
        <v>29</v>
      </c>
      <c r="B27" s="119" t="s">
        <v>221</v>
      </c>
      <c r="C27" s="120">
        <v>700946</v>
      </c>
      <c r="D27" s="92"/>
      <c r="E27" s="114"/>
      <c r="F27" s="124">
        <v>3</v>
      </c>
      <c r="G27" s="122">
        <v>3110</v>
      </c>
      <c r="H27" s="124">
        <v>7</v>
      </c>
      <c r="I27" s="92">
        <v>89</v>
      </c>
      <c r="J27" s="122">
        <v>50058.079999999973</v>
      </c>
      <c r="K27" s="148"/>
    </row>
    <row r="28" spans="1:11" s="146" customFormat="1" ht="26" x14ac:dyDescent="0.3">
      <c r="A28" s="111" t="s">
        <v>29</v>
      </c>
      <c r="B28" s="119" t="s">
        <v>222</v>
      </c>
      <c r="C28" s="120">
        <v>700912</v>
      </c>
      <c r="D28" s="92"/>
      <c r="E28" s="114"/>
      <c r="F28" s="124"/>
      <c r="G28" s="122"/>
      <c r="H28" s="124"/>
      <c r="I28" s="92">
        <v>4</v>
      </c>
      <c r="J28" s="122">
        <v>615.1</v>
      </c>
      <c r="K28" s="148"/>
    </row>
    <row r="29" spans="1:11" s="146" customFormat="1" ht="39" x14ac:dyDescent="0.3">
      <c r="A29" s="111" t="s">
        <v>27</v>
      </c>
      <c r="B29" s="111" t="s">
        <v>77</v>
      </c>
      <c r="C29" s="129"/>
      <c r="D29" s="92"/>
      <c r="E29" s="114"/>
      <c r="F29" s="92"/>
      <c r="G29" s="114"/>
      <c r="H29" s="92"/>
      <c r="I29" s="92"/>
      <c r="J29" s="114"/>
      <c r="K29" s="148"/>
    </row>
    <row r="30" spans="1:11" s="146" customFormat="1" ht="26" x14ac:dyDescent="0.3">
      <c r="A30" s="111" t="s">
        <v>25</v>
      </c>
      <c r="B30" s="119" t="s">
        <v>345</v>
      </c>
      <c r="C30" s="129">
        <v>700921</v>
      </c>
      <c r="D30" s="92"/>
      <c r="E30" s="114"/>
      <c r="F30" s="92"/>
      <c r="G30" s="114"/>
      <c r="H30" s="92"/>
      <c r="I30" s="92">
        <v>1</v>
      </c>
      <c r="J30" s="114">
        <v>359.51</v>
      </c>
      <c r="K30" s="148"/>
    </row>
    <row r="31" spans="1:11" s="146" customFormat="1" ht="26" x14ac:dyDescent="0.3">
      <c r="A31" s="111" t="s">
        <v>25</v>
      </c>
      <c r="B31" s="119" t="s">
        <v>26</v>
      </c>
      <c r="C31" s="129"/>
      <c r="D31" s="92"/>
      <c r="E31" s="114"/>
      <c r="F31" s="92"/>
      <c r="G31" s="114"/>
      <c r="H31" s="92"/>
      <c r="I31" s="92"/>
      <c r="J31" s="114"/>
      <c r="K31" s="148"/>
    </row>
    <row r="32" spans="1:11" s="146" customFormat="1" ht="26" x14ac:dyDescent="0.3">
      <c r="A32" s="111" t="s">
        <v>25</v>
      </c>
      <c r="B32" s="119" t="s">
        <v>26</v>
      </c>
      <c r="C32" s="120"/>
      <c r="D32" s="92"/>
      <c r="E32" s="114"/>
      <c r="F32" s="92"/>
      <c r="G32" s="114"/>
      <c r="H32" s="92"/>
      <c r="I32" s="92"/>
      <c r="J32" s="114"/>
      <c r="K32" s="148"/>
    </row>
    <row r="33" spans="1:11" s="146" customFormat="1" ht="26" x14ac:dyDescent="0.3">
      <c r="A33" s="111" t="s">
        <v>25</v>
      </c>
      <c r="B33" s="119" t="s">
        <v>26</v>
      </c>
      <c r="C33" s="129"/>
      <c r="D33" s="92"/>
      <c r="E33" s="114"/>
      <c r="F33" s="92"/>
      <c r="G33" s="114"/>
      <c r="H33" s="92"/>
      <c r="I33" s="92"/>
      <c r="J33" s="114"/>
      <c r="K33" s="148"/>
    </row>
    <row r="34" spans="1:11" s="146" customFormat="1" ht="26" x14ac:dyDescent="0.3">
      <c r="A34" s="111" t="s">
        <v>25</v>
      </c>
      <c r="B34" s="119" t="s">
        <v>26</v>
      </c>
      <c r="C34" s="129"/>
      <c r="D34" s="92"/>
      <c r="E34" s="114"/>
      <c r="F34" s="92"/>
      <c r="G34" s="114"/>
      <c r="H34" s="92"/>
      <c r="I34" s="92"/>
      <c r="J34" s="114"/>
      <c r="K34" s="148"/>
    </row>
    <row r="35" spans="1:11" s="146" customFormat="1" ht="26" x14ac:dyDescent="0.3">
      <c r="A35" s="111" t="s">
        <v>25</v>
      </c>
      <c r="B35" s="119" t="s">
        <v>26</v>
      </c>
      <c r="C35" s="120"/>
      <c r="D35" s="92"/>
      <c r="E35" s="114"/>
      <c r="F35" s="92"/>
      <c r="G35" s="114"/>
      <c r="H35" s="92"/>
      <c r="I35" s="92"/>
      <c r="J35" s="114"/>
      <c r="K35" s="148"/>
    </row>
    <row r="36" spans="1:11" s="146" customFormat="1" ht="26" x14ac:dyDescent="0.3">
      <c r="A36" s="111" t="s">
        <v>25</v>
      </c>
      <c r="B36" s="119" t="s">
        <v>26</v>
      </c>
      <c r="C36" s="129"/>
      <c r="D36" s="92"/>
      <c r="E36" s="114"/>
      <c r="F36" s="92"/>
      <c r="G36" s="114"/>
      <c r="H36" s="92"/>
      <c r="I36" s="92"/>
      <c r="J36" s="114"/>
      <c r="K36" s="148"/>
    </row>
    <row r="37" spans="1:11" s="146" customFormat="1" ht="26" x14ac:dyDescent="0.3">
      <c r="A37" s="111" t="s">
        <v>25</v>
      </c>
      <c r="B37" s="119" t="s">
        <v>26</v>
      </c>
      <c r="C37" s="129"/>
      <c r="D37" s="92"/>
      <c r="E37" s="114"/>
      <c r="F37" s="92"/>
      <c r="G37" s="114"/>
      <c r="H37" s="92"/>
      <c r="I37" s="92"/>
      <c r="J37" s="114"/>
      <c r="K37" s="148"/>
    </row>
    <row r="38" spans="1:11" s="146" customFormat="1" ht="26" x14ac:dyDescent="0.3">
      <c r="A38" s="111" t="s">
        <v>25</v>
      </c>
      <c r="B38" s="119" t="s">
        <v>26</v>
      </c>
      <c r="C38" s="129"/>
      <c r="D38" s="92"/>
      <c r="E38" s="114"/>
      <c r="F38" s="92"/>
      <c r="G38" s="114"/>
      <c r="H38" s="92"/>
      <c r="I38" s="92"/>
      <c r="J38" s="114"/>
      <c r="K38" s="148"/>
    </row>
    <row r="39" spans="1:11" s="146" customFormat="1" ht="26" x14ac:dyDescent="0.3">
      <c r="A39" s="111" t="s">
        <v>25</v>
      </c>
      <c r="B39" s="119" t="s">
        <v>26</v>
      </c>
      <c r="C39" s="129"/>
      <c r="D39" s="92"/>
      <c r="E39" s="114"/>
      <c r="F39" s="92"/>
      <c r="G39" s="114"/>
      <c r="H39" s="92"/>
      <c r="I39" s="92"/>
      <c r="J39" s="114"/>
      <c r="K39" s="148"/>
    </row>
    <row r="40" spans="1:11" s="146" customFormat="1" ht="26" x14ac:dyDescent="0.3">
      <c r="A40" s="111" t="s">
        <v>25</v>
      </c>
      <c r="B40" s="119" t="s">
        <v>26</v>
      </c>
      <c r="C40" s="120"/>
      <c r="D40" s="92"/>
      <c r="E40" s="114"/>
      <c r="F40" s="92"/>
      <c r="G40" s="114"/>
      <c r="H40" s="92"/>
      <c r="I40" s="92"/>
      <c r="J40" s="114"/>
      <c r="K40" s="148"/>
    </row>
    <row r="41" spans="1:11" s="146" customFormat="1" ht="26" x14ac:dyDescent="0.3">
      <c r="A41" s="111" t="s">
        <v>25</v>
      </c>
      <c r="B41" s="119" t="s">
        <v>26</v>
      </c>
      <c r="C41" s="120"/>
      <c r="D41" s="92"/>
      <c r="E41" s="114"/>
      <c r="F41" s="92"/>
      <c r="G41" s="114"/>
      <c r="H41" s="92"/>
      <c r="I41" s="92"/>
      <c r="J41" s="114"/>
      <c r="K41" s="148"/>
    </row>
    <row r="42" spans="1:11" s="146" customFormat="1" ht="26" x14ac:dyDescent="0.3">
      <c r="A42" s="111" t="s">
        <v>25</v>
      </c>
      <c r="B42" s="119" t="s">
        <v>26</v>
      </c>
      <c r="C42" s="120"/>
      <c r="D42" s="92"/>
      <c r="E42" s="114"/>
      <c r="F42" s="92"/>
      <c r="G42" s="114"/>
      <c r="H42" s="92"/>
      <c r="I42" s="92"/>
      <c r="J42" s="114"/>
      <c r="K42" s="148"/>
    </row>
    <row r="43" spans="1:11" s="146" customFormat="1" ht="26" x14ac:dyDescent="0.3">
      <c r="A43" s="111" t="s">
        <v>25</v>
      </c>
      <c r="B43" s="119" t="s">
        <v>26</v>
      </c>
      <c r="C43" s="120"/>
      <c r="D43" s="92"/>
      <c r="E43" s="114"/>
      <c r="F43" s="92"/>
      <c r="G43" s="114"/>
      <c r="H43" s="92"/>
      <c r="I43" s="92"/>
      <c r="J43" s="114"/>
      <c r="K43" s="148"/>
    </row>
    <row r="44" spans="1:11" s="146" customFormat="1" ht="26" x14ac:dyDescent="0.3">
      <c r="A44" s="111" t="s">
        <v>25</v>
      </c>
      <c r="B44" s="119" t="s">
        <v>26</v>
      </c>
      <c r="C44" s="129"/>
      <c r="D44" s="92"/>
      <c r="E44" s="114"/>
      <c r="F44" s="92"/>
      <c r="G44" s="114"/>
      <c r="H44" s="92"/>
      <c r="I44" s="92"/>
      <c r="J44" s="114"/>
      <c r="K44" s="148"/>
    </row>
    <row r="45" spans="1:11" s="146" customFormat="1" ht="26" x14ac:dyDescent="0.3">
      <c r="A45" s="111" t="s">
        <v>25</v>
      </c>
      <c r="B45" s="119" t="s">
        <v>26</v>
      </c>
      <c r="C45" s="129"/>
      <c r="D45" s="92"/>
      <c r="E45" s="114"/>
      <c r="F45" s="92"/>
      <c r="G45" s="114"/>
      <c r="H45" s="92"/>
      <c r="I45" s="92"/>
      <c r="J45" s="114"/>
      <c r="K45" s="148"/>
    </row>
    <row r="46" spans="1:11" s="146" customFormat="1" ht="39" x14ac:dyDescent="0.3">
      <c r="A46" s="111" t="s">
        <v>30</v>
      </c>
      <c r="B46" s="111" t="s">
        <v>236</v>
      </c>
      <c r="C46" s="120">
        <v>700909</v>
      </c>
      <c r="D46" s="92"/>
      <c r="E46" s="114"/>
      <c r="F46" s="92">
        <v>3</v>
      </c>
      <c r="G46" s="114">
        <v>1500</v>
      </c>
      <c r="H46" s="92">
        <v>42</v>
      </c>
      <c r="I46" s="92">
        <v>444</v>
      </c>
      <c r="J46" s="114">
        <v>266617.49000000011</v>
      </c>
      <c r="K46" s="148"/>
    </row>
    <row r="47" spans="1:11" s="146" customFormat="1" ht="26" x14ac:dyDescent="0.3">
      <c r="A47" s="111" t="s">
        <v>30</v>
      </c>
      <c r="B47" s="111" t="s">
        <v>237</v>
      </c>
      <c r="C47" s="120">
        <v>700908</v>
      </c>
      <c r="D47" s="124"/>
      <c r="E47" s="122"/>
      <c r="F47" s="124"/>
      <c r="G47" s="122"/>
      <c r="H47" s="124">
        <v>32</v>
      </c>
      <c r="I47" s="124">
        <v>314</v>
      </c>
      <c r="J47" s="122">
        <v>198786.95999999988</v>
      </c>
      <c r="K47" s="148"/>
    </row>
    <row r="48" spans="1:11" s="146" customFormat="1" ht="26" x14ac:dyDescent="0.3">
      <c r="A48" s="111" t="s">
        <v>30</v>
      </c>
      <c r="B48" s="111" t="s">
        <v>226</v>
      </c>
      <c r="C48" s="120"/>
      <c r="D48" s="124"/>
      <c r="E48" s="122"/>
      <c r="F48" s="124"/>
      <c r="G48" s="122"/>
      <c r="H48" s="124"/>
      <c r="I48" s="124"/>
      <c r="J48" s="122"/>
      <c r="K48" s="148"/>
    </row>
    <row r="49" spans="1:11" s="146" customFormat="1" ht="26" x14ac:dyDescent="0.3">
      <c r="A49" s="111" t="s">
        <v>30</v>
      </c>
      <c r="B49" s="111" t="s">
        <v>226</v>
      </c>
      <c r="C49" s="129"/>
      <c r="D49" s="92"/>
      <c r="E49" s="114"/>
      <c r="F49" s="92"/>
      <c r="G49" s="114"/>
      <c r="H49" s="92"/>
      <c r="I49" s="92"/>
      <c r="J49" s="114"/>
      <c r="K49" s="148"/>
    </row>
    <row r="50" spans="1:11" s="146" customFormat="1" ht="26" x14ac:dyDescent="0.3">
      <c r="A50" s="111" t="s">
        <v>30</v>
      </c>
      <c r="B50" s="111" t="s">
        <v>226</v>
      </c>
      <c r="C50" s="129"/>
      <c r="D50" s="92"/>
      <c r="E50" s="114"/>
      <c r="F50" s="92"/>
      <c r="G50" s="114"/>
      <c r="H50" s="92"/>
      <c r="I50" s="92"/>
      <c r="J50" s="114"/>
      <c r="K50" s="148"/>
    </row>
    <row r="51" spans="1:11" s="146" customFormat="1" ht="26" x14ac:dyDescent="0.3">
      <c r="A51" s="111" t="s">
        <v>67</v>
      </c>
      <c r="B51" s="111" t="s">
        <v>14</v>
      </c>
      <c r="C51" s="129"/>
      <c r="D51" s="92"/>
      <c r="E51" s="114"/>
      <c r="F51" s="92"/>
      <c r="G51" s="114"/>
      <c r="H51" s="92"/>
      <c r="I51" s="92"/>
      <c r="J51" s="114"/>
      <c r="K51" s="148"/>
    </row>
    <row r="52" spans="1:11" s="146" customFormat="1" ht="26" x14ac:dyDescent="0.3">
      <c r="A52" s="111" t="s">
        <v>9</v>
      </c>
      <c r="B52" s="111" t="s">
        <v>227</v>
      </c>
      <c r="C52" s="129"/>
      <c r="D52" s="92"/>
      <c r="E52" s="114"/>
      <c r="F52" s="92"/>
      <c r="G52" s="114"/>
      <c r="H52" s="92"/>
      <c r="I52" s="92"/>
      <c r="J52" s="114"/>
      <c r="K52" s="148"/>
    </row>
    <row r="53" spans="1:11" s="146" customFormat="1" ht="30" customHeight="1" x14ac:dyDescent="0.3">
      <c r="A53" s="119" t="s">
        <v>9</v>
      </c>
      <c r="B53" s="119" t="s">
        <v>19</v>
      </c>
      <c r="C53" s="129"/>
      <c r="D53" s="92"/>
      <c r="E53" s="114"/>
      <c r="F53" s="92"/>
      <c r="G53" s="114"/>
      <c r="H53" s="92"/>
      <c r="I53" s="92"/>
      <c r="J53" s="114"/>
      <c r="K53" s="148"/>
    </row>
    <row r="54" spans="1:11" s="146" customFormat="1" ht="52" x14ac:dyDescent="0.3">
      <c r="A54" s="111" t="s">
        <v>69</v>
      </c>
      <c r="B54" s="111" t="s">
        <v>78</v>
      </c>
      <c r="C54" s="129"/>
      <c r="D54" s="92"/>
      <c r="E54" s="114"/>
      <c r="F54" s="92"/>
      <c r="G54" s="114"/>
      <c r="H54" s="92"/>
      <c r="I54" s="92"/>
      <c r="J54" s="114"/>
      <c r="K54" s="148"/>
    </row>
    <row r="55" spans="1:11" ht="24" customHeight="1" x14ac:dyDescent="0.35">
      <c r="D55" s="151"/>
      <c r="E55" s="152"/>
      <c r="F55" s="151"/>
      <c r="G55" s="152"/>
      <c r="I55" s="151"/>
      <c r="J55" s="98"/>
    </row>
    <row r="56" spans="1:11" s="156" customFormat="1" x14ac:dyDescent="0.3">
      <c r="A56" s="98"/>
      <c r="B56" s="98"/>
      <c r="C56" s="153" t="s">
        <v>238</v>
      </c>
      <c r="D56" s="154">
        <f t="shared" ref="D56:J56" si="0">SUM(D5:D54)</f>
        <v>0</v>
      </c>
      <c r="E56" s="155">
        <f t="shared" si="0"/>
        <v>0</v>
      </c>
      <c r="F56" s="154">
        <f t="shared" si="0"/>
        <v>13</v>
      </c>
      <c r="G56" s="155">
        <f t="shared" si="0"/>
        <v>8670</v>
      </c>
      <c r="H56" s="154">
        <f t="shared" si="0"/>
        <v>181</v>
      </c>
      <c r="I56" s="154">
        <f t="shared" si="0"/>
        <v>1777</v>
      </c>
      <c r="J56" s="155">
        <f t="shared" si="0"/>
        <v>1022872.5599999997</v>
      </c>
    </row>
    <row r="57" spans="1:11" x14ac:dyDescent="0.35">
      <c r="C57" s="130"/>
      <c r="D57" s="151"/>
      <c r="E57" s="152"/>
      <c r="F57" s="151"/>
      <c r="G57" s="152"/>
      <c r="I57" s="151"/>
      <c r="J57" s="98"/>
    </row>
    <row r="58" spans="1:11" x14ac:dyDescent="0.35">
      <c r="B58" s="157" t="s">
        <v>194</v>
      </c>
      <c r="C58" s="158" t="s">
        <v>195</v>
      </c>
      <c r="D58" s="91" t="s">
        <v>196</v>
      </c>
      <c r="F58" s="343"/>
      <c r="G58" s="343"/>
      <c r="J58" s="98"/>
    </row>
    <row r="59" spans="1:11" ht="26" x14ac:dyDescent="0.35">
      <c r="B59" s="159" t="s">
        <v>197</v>
      </c>
      <c r="C59" s="160">
        <f>D56+F56+H56+I56</f>
        <v>1971</v>
      </c>
      <c r="D59" s="114">
        <f>J56+G56+E56</f>
        <v>1031542.5599999997</v>
      </c>
      <c r="G59" s="98"/>
      <c r="J59" s="98"/>
    </row>
    <row r="60" spans="1:11" x14ac:dyDescent="0.35">
      <c r="B60" s="159" t="s">
        <v>198</v>
      </c>
      <c r="C60" s="160">
        <f>F56</f>
        <v>13</v>
      </c>
      <c r="D60" s="114">
        <f>G56</f>
        <v>8670</v>
      </c>
      <c r="G60" s="98"/>
      <c r="J60" s="98"/>
    </row>
    <row r="61" spans="1:11" x14ac:dyDescent="0.35">
      <c r="B61" s="159" t="s">
        <v>199</v>
      </c>
      <c r="C61" s="160">
        <f>D56+I56</f>
        <v>1777</v>
      </c>
      <c r="D61" s="114">
        <f>J56+E56</f>
        <v>1022872.5599999997</v>
      </c>
      <c r="J61" s="98"/>
    </row>
    <row r="62" spans="1:11" x14ac:dyDescent="0.35">
      <c r="B62" s="159" t="s">
        <v>200</v>
      </c>
      <c r="C62" s="160">
        <f>I56+D56+F56</f>
        <v>1790</v>
      </c>
      <c r="D62" s="114">
        <f>J56+G56+E56</f>
        <v>1031542.5599999997</v>
      </c>
    </row>
    <row r="63" spans="1:11" x14ac:dyDescent="0.35">
      <c r="C63" s="152"/>
    </row>
    <row r="64" spans="1:11" x14ac:dyDescent="0.35">
      <c r="B64" s="157" t="s">
        <v>70</v>
      </c>
      <c r="C64" s="158" t="s">
        <v>195</v>
      </c>
      <c r="D64" s="91" t="s">
        <v>196</v>
      </c>
    </row>
    <row r="65" spans="2:5" ht="26" x14ac:dyDescent="0.35">
      <c r="B65" s="159" t="s">
        <v>197</v>
      </c>
      <c r="C65" s="160">
        <f>F46+H46+I46+I47+H47+F47</f>
        <v>835</v>
      </c>
      <c r="D65" s="114">
        <f>G46+J46+J47+G47</f>
        <v>466904.44999999995</v>
      </c>
    </row>
    <row r="66" spans="2:5" x14ac:dyDescent="0.35">
      <c r="B66" s="159" t="s">
        <v>198</v>
      </c>
      <c r="C66" s="160">
        <f>F46+F47</f>
        <v>3</v>
      </c>
      <c r="D66" s="114">
        <f>G47+G46</f>
        <v>1500</v>
      </c>
    </row>
    <row r="67" spans="2:5" x14ac:dyDescent="0.35">
      <c r="B67" s="159" t="s">
        <v>199</v>
      </c>
      <c r="C67" s="160">
        <f>I46+I47</f>
        <v>758</v>
      </c>
      <c r="D67" s="114">
        <f>J46+J47</f>
        <v>465404.44999999995</v>
      </c>
    </row>
    <row r="68" spans="2:5" x14ac:dyDescent="0.35">
      <c r="B68" s="159" t="s">
        <v>200</v>
      </c>
      <c r="C68" s="160">
        <f>I46+I47+F46+F47</f>
        <v>761</v>
      </c>
      <c r="D68" s="114">
        <f>J46+J47+G46+G47</f>
        <v>466904.44999999995</v>
      </c>
    </row>
    <row r="69" spans="2:5" x14ac:dyDescent="0.35">
      <c r="B69" s="161"/>
      <c r="C69" s="152"/>
      <c r="D69" s="151"/>
    </row>
    <row r="70" spans="2:5" x14ac:dyDescent="0.35">
      <c r="B70" s="157" t="s">
        <v>230</v>
      </c>
      <c r="C70" s="158" t="s">
        <v>195</v>
      </c>
      <c r="D70" s="91" t="s">
        <v>196</v>
      </c>
    </row>
    <row r="71" spans="2:5" ht="26" x14ac:dyDescent="0.35">
      <c r="B71" s="159" t="s">
        <v>197</v>
      </c>
      <c r="C71" s="160">
        <f>C59-C65</f>
        <v>1136</v>
      </c>
      <c r="D71" s="114">
        <f>D59-D65</f>
        <v>564638.10999999975</v>
      </c>
    </row>
    <row r="72" spans="2:5" x14ac:dyDescent="0.35">
      <c r="B72" s="159" t="s">
        <v>198</v>
      </c>
      <c r="C72" s="160">
        <f t="shared" ref="C72:D74" si="1">C60-C66</f>
        <v>10</v>
      </c>
      <c r="D72" s="114">
        <f t="shared" si="1"/>
        <v>7170</v>
      </c>
    </row>
    <row r="73" spans="2:5" x14ac:dyDescent="0.35">
      <c r="B73" s="159" t="s">
        <v>199</v>
      </c>
      <c r="C73" s="160">
        <f t="shared" si="1"/>
        <v>1019</v>
      </c>
      <c r="D73" s="114">
        <f t="shared" si="1"/>
        <v>557468.10999999975</v>
      </c>
    </row>
    <row r="74" spans="2:5" x14ac:dyDescent="0.35">
      <c r="B74" s="159" t="s">
        <v>200</v>
      </c>
      <c r="C74" s="160">
        <f t="shared" si="1"/>
        <v>1029</v>
      </c>
      <c r="D74" s="114">
        <f t="shared" si="1"/>
        <v>564638.10999999975</v>
      </c>
    </row>
    <row r="75" spans="2:5" x14ac:dyDescent="0.35">
      <c r="D75" s="98"/>
      <c r="E75" s="152"/>
    </row>
  </sheetData>
  <mergeCells count="1">
    <mergeCell ref="F58:G58"/>
  </mergeCells>
  <conditionalFormatting sqref="C59:D62">
    <cfRule type="cellIs" dxfId="125" priority="5" stopIfTrue="1" operator="equal">
      <formula>"&lt;&gt;"""""</formula>
    </cfRule>
  </conditionalFormatting>
  <conditionalFormatting sqref="C65:D68">
    <cfRule type="cellIs" dxfId="124" priority="4" stopIfTrue="1" operator="equal">
      <formula>"&lt;&gt;"""""</formula>
    </cfRule>
  </conditionalFormatting>
  <conditionalFormatting sqref="C71:D74">
    <cfRule type="cellIs" dxfId="123" priority="3" stopIfTrue="1" operator="equal">
      <formula>"&lt;&gt;"""""</formula>
    </cfRule>
  </conditionalFormatting>
  <conditionalFormatting sqref="C5:J54">
    <cfRule type="cellIs" dxfId="122" priority="2" stopIfTrue="1" operator="equal">
      <formula>"&lt;&gt;"""""</formula>
    </cfRule>
  </conditionalFormatting>
  <conditionalFormatting sqref="C56:J56">
    <cfRule type="cellIs" dxfId="121" priority="1" stopIfTrue="1" operator="equal">
      <formula>"&lt;&gt;"""""</formula>
    </cfRule>
  </conditionalFormatting>
  <conditionalFormatting sqref="K23:K26">
    <cfRule type="cellIs" dxfId="120" priority="6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4E7D-1D21-49D5-A876-E730B199D39F}">
  <dimension ref="A1:J62"/>
  <sheetViews>
    <sheetView topLeftCell="A8" workbookViewId="0">
      <selection sqref="A1:XFD1048576"/>
    </sheetView>
  </sheetViews>
  <sheetFormatPr defaultColWidth="9.1796875" defaultRowHeight="13" x14ac:dyDescent="0.35"/>
  <cols>
    <col min="1" max="1" width="35.7265625" style="98" customWidth="1"/>
    <col min="2" max="2" width="64.26953125" style="98" customWidth="1"/>
    <col min="3" max="3" width="17.7265625" style="98" customWidth="1"/>
    <col min="4" max="4" width="14.26953125" style="98" customWidth="1"/>
    <col min="5" max="5" width="14.26953125" style="132" customWidth="1"/>
    <col min="6" max="6" width="14.26953125" style="98" customWidth="1"/>
    <col min="7" max="7" width="14.26953125" style="132" customWidth="1"/>
    <col min="8" max="9" width="14.26953125" style="98" customWidth="1"/>
    <col min="10" max="10" width="14.26953125" style="132" customWidth="1"/>
    <col min="11" max="21" width="18.7265625" style="98" customWidth="1"/>
    <col min="22" max="16384" width="9.1796875" style="98"/>
  </cols>
  <sheetData>
    <row r="1" spans="1:10" x14ac:dyDescent="0.35">
      <c r="A1" s="105" t="s">
        <v>201</v>
      </c>
      <c r="B1" s="141" t="s">
        <v>36</v>
      </c>
      <c r="C1" s="162"/>
      <c r="D1" s="97"/>
      <c r="E1" s="96"/>
      <c r="F1" s="94"/>
      <c r="G1" s="96"/>
      <c r="H1" s="96"/>
      <c r="I1" s="94"/>
      <c r="J1" s="98"/>
    </row>
    <row r="2" spans="1:10" x14ac:dyDescent="0.35">
      <c r="A2" s="105" t="s">
        <v>203</v>
      </c>
      <c r="B2" s="141">
        <v>2022</v>
      </c>
      <c r="C2" s="162"/>
      <c r="D2" s="97"/>
      <c r="E2" s="96"/>
      <c r="F2" s="94"/>
      <c r="G2" s="96"/>
      <c r="H2" s="96"/>
      <c r="I2" s="94"/>
      <c r="J2" s="98"/>
    </row>
    <row r="3" spans="1:10" x14ac:dyDescent="0.35">
      <c r="A3" s="101"/>
      <c r="B3" s="101"/>
      <c r="C3" s="101"/>
      <c r="D3" s="104"/>
      <c r="E3" s="104"/>
      <c r="F3" s="104"/>
      <c r="G3" s="104"/>
      <c r="H3" s="104"/>
      <c r="I3" s="104"/>
      <c r="J3" s="98"/>
    </row>
    <row r="4" spans="1:10" s="104" customFormat="1" ht="26" x14ac:dyDescent="0.35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46" customFormat="1" ht="26" x14ac:dyDescent="0.3">
      <c r="A5" s="119" t="s">
        <v>211</v>
      </c>
      <c r="B5" s="119" t="s">
        <v>212</v>
      </c>
      <c r="C5" s="120">
        <v>700929</v>
      </c>
      <c r="D5" s="116"/>
      <c r="E5" s="163"/>
      <c r="F5" s="116"/>
      <c r="G5" s="163"/>
      <c r="H5" s="116">
        <v>4</v>
      </c>
      <c r="I5" s="116">
        <v>6</v>
      </c>
      <c r="J5" s="163">
        <v>80487.7</v>
      </c>
    </row>
    <row r="6" spans="1:10" s="146" customFormat="1" ht="26" x14ac:dyDescent="0.3">
      <c r="A6" s="119" t="s">
        <v>211</v>
      </c>
      <c r="B6" s="119" t="s">
        <v>232</v>
      </c>
      <c r="C6" s="120">
        <v>700937</v>
      </c>
      <c r="D6" s="116"/>
      <c r="E6" s="163"/>
      <c r="F6" s="116"/>
      <c r="G6" s="163"/>
      <c r="H6" s="116">
        <v>2</v>
      </c>
      <c r="I6" s="116">
        <v>2</v>
      </c>
      <c r="J6" s="163">
        <v>7740.2900000000009</v>
      </c>
    </row>
    <row r="7" spans="1:10" s="146" customFormat="1" ht="26" x14ac:dyDescent="0.3">
      <c r="A7" s="119" t="s">
        <v>211</v>
      </c>
      <c r="B7" s="119" t="s">
        <v>212</v>
      </c>
      <c r="C7" s="120">
        <v>700938</v>
      </c>
      <c r="D7" s="116"/>
      <c r="E7" s="163"/>
      <c r="F7" s="116"/>
      <c r="G7" s="163"/>
      <c r="H7" s="116">
        <v>5</v>
      </c>
      <c r="I7" s="116">
        <v>8</v>
      </c>
      <c r="J7" s="163">
        <v>151982</v>
      </c>
    </row>
    <row r="8" spans="1:10" s="146" customFormat="1" ht="26" x14ac:dyDescent="0.3">
      <c r="A8" s="119" t="s">
        <v>9</v>
      </c>
      <c r="B8" s="119" t="s">
        <v>215</v>
      </c>
      <c r="C8" s="129"/>
      <c r="D8" s="116"/>
      <c r="E8" s="163"/>
      <c r="F8" s="116"/>
      <c r="G8" s="163"/>
      <c r="H8" s="116"/>
      <c r="I8" s="116"/>
      <c r="J8" s="163"/>
    </row>
    <row r="9" spans="1:10" s="146" customFormat="1" ht="26" x14ac:dyDescent="0.3">
      <c r="A9" s="119" t="s">
        <v>9</v>
      </c>
      <c r="B9" s="119" t="s">
        <v>215</v>
      </c>
      <c r="C9" s="129"/>
      <c r="D9" s="116"/>
      <c r="E9" s="163"/>
      <c r="F9" s="116"/>
      <c r="G9" s="163"/>
      <c r="H9" s="116"/>
      <c r="I9" s="116"/>
      <c r="J9" s="163"/>
    </row>
    <row r="10" spans="1:10" s="146" customFormat="1" ht="26" x14ac:dyDescent="0.3">
      <c r="A10" s="119" t="s">
        <v>9</v>
      </c>
      <c r="B10" s="119" t="s">
        <v>10</v>
      </c>
      <c r="C10" s="129"/>
      <c r="D10" s="116"/>
      <c r="E10" s="163"/>
      <c r="F10" s="116"/>
      <c r="G10" s="163"/>
      <c r="H10" s="116"/>
      <c r="I10" s="116"/>
      <c r="J10" s="163"/>
    </row>
    <row r="11" spans="1:10" s="146" customFormat="1" ht="26" x14ac:dyDescent="0.3">
      <c r="A11" s="119" t="s">
        <v>21</v>
      </c>
      <c r="B11" s="119" t="s">
        <v>239</v>
      </c>
      <c r="C11" s="150"/>
      <c r="D11" s="116"/>
      <c r="E11" s="163"/>
      <c r="F11" s="116"/>
      <c r="G11" s="163"/>
      <c r="H11" s="116"/>
      <c r="I11" s="116"/>
      <c r="J11" s="163"/>
    </row>
    <row r="12" spans="1:10" s="146" customFormat="1" ht="26" x14ac:dyDescent="0.3">
      <c r="A12" s="119" t="s">
        <v>21</v>
      </c>
      <c r="B12" s="119" t="s">
        <v>22</v>
      </c>
      <c r="C12" s="120"/>
      <c r="D12" s="116"/>
      <c r="E12" s="163"/>
      <c r="F12" s="116"/>
      <c r="G12" s="163"/>
      <c r="H12" s="116"/>
      <c r="I12" s="116"/>
      <c r="J12" s="163"/>
    </row>
    <row r="13" spans="1:10" s="146" customFormat="1" x14ac:dyDescent="0.3">
      <c r="A13" s="119" t="s">
        <v>37</v>
      </c>
      <c r="B13" s="119" t="s">
        <v>240</v>
      </c>
      <c r="C13" s="129"/>
      <c r="D13" s="116"/>
      <c r="E13" s="163"/>
      <c r="F13" s="116"/>
      <c r="G13" s="163"/>
      <c r="H13" s="116"/>
      <c r="I13" s="116"/>
      <c r="J13" s="163"/>
    </row>
    <row r="14" spans="1:10" s="146" customFormat="1" ht="26" x14ac:dyDescent="0.3">
      <c r="A14" s="119" t="s">
        <v>18</v>
      </c>
      <c r="B14" s="119" t="s">
        <v>234</v>
      </c>
      <c r="C14" s="120">
        <v>700935</v>
      </c>
      <c r="D14" s="116">
        <v>1</v>
      </c>
      <c r="E14" s="163">
        <v>6713.06</v>
      </c>
      <c r="F14" s="116">
        <v>2</v>
      </c>
      <c r="G14" s="163">
        <v>8500</v>
      </c>
      <c r="H14" s="116">
        <v>64</v>
      </c>
      <c r="I14" s="116">
        <v>38</v>
      </c>
      <c r="J14" s="163">
        <v>395490.34999999992</v>
      </c>
    </row>
    <row r="15" spans="1:10" s="146" customFormat="1" ht="26" x14ac:dyDescent="0.3">
      <c r="A15" s="119" t="s">
        <v>18</v>
      </c>
      <c r="B15" s="119" t="s">
        <v>234</v>
      </c>
      <c r="C15" s="120">
        <v>701440</v>
      </c>
      <c r="D15" s="116"/>
      <c r="E15" s="163"/>
      <c r="F15" s="116">
        <v>1</v>
      </c>
      <c r="G15" s="163">
        <v>2500</v>
      </c>
      <c r="H15" s="116">
        <v>8</v>
      </c>
      <c r="I15" s="116"/>
      <c r="J15" s="163"/>
    </row>
    <row r="16" spans="1:10" s="146" customFormat="1" ht="26" x14ac:dyDescent="0.3">
      <c r="A16" s="119" t="s">
        <v>9</v>
      </c>
      <c r="B16" s="119" t="s">
        <v>242</v>
      </c>
      <c r="C16" s="129"/>
      <c r="D16" s="116"/>
      <c r="E16" s="163"/>
      <c r="F16" s="116"/>
      <c r="G16" s="163"/>
      <c r="H16" s="116"/>
      <c r="I16" s="116"/>
      <c r="J16" s="163"/>
    </row>
    <row r="17" spans="1:10" s="146" customFormat="1" ht="26" x14ac:dyDescent="0.3">
      <c r="A17" s="119" t="s">
        <v>30</v>
      </c>
      <c r="B17" s="119" t="s">
        <v>243</v>
      </c>
      <c r="C17" s="120">
        <v>700908</v>
      </c>
      <c r="D17" s="116"/>
      <c r="E17" s="163"/>
      <c r="F17" s="116">
        <v>1</v>
      </c>
      <c r="G17" s="163">
        <v>20735.259999999998</v>
      </c>
      <c r="H17" s="116">
        <v>25</v>
      </c>
      <c r="I17" s="116">
        <v>3</v>
      </c>
      <c r="J17" s="163">
        <v>31561.1</v>
      </c>
    </row>
    <row r="18" spans="1:10" s="146" customFormat="1" ht="26" x14ac:dyDescent="0.3">
      <c r="A18" s="119" t="s">
        <v>30</v>
      </c>
      <c r="B18" s="119" t="s">
        <v>244</v>
      </c>
      <c r="C18" s="120">
        <v>700909</v>
      </c>
      <c r="D18" s="116"/>
      <c r="E18" s="163"/>
      <c r="F18" s="116"/>
      <c r="G18" s="163"/>
      <c r="H18" s="116"/>
      <c r="I18" s="116">
        <v>7</v>
      </c>
      <c r="J18" s="163">
        <v>91281.200000000012</v>
      </c>
    </row>
    <row r="19" spans="1:10" s="146" customFormat="1" ht="26" x14ac:dyDescent="0.3">
      <c r="A19" s="119" t="s">
        <v>245</v>
      </c>
      <c r="B19" s="119" t="s">
        <v>13</v>
      </c>
      <c r="C19" s="120"/>
      <c r="D19" s="116"/>
      <c r="E19" s="163"/>
      <c r="F19" s="116"/>
      <c r="G19" s="163"/>
      <c r="H19" s="116"/>
      <c r="I19" s="116"/>
      <c r="J19" s="163"/>
    </row>
    <row r="20" spans="1:10" s="146" customFormat="1" ht="26" x14ac:dyDescent="0.3">
      <c r="A20" s="119" t="s">
        <v>27</v>
      </c>
      <c r="B20" s="119" t="s">
        <v>77</v>
      </c>
      <c r="C20" s="120"/>
      <c r="D20" s="116"/>
      <c r="E20" s="163"/>
      <c r="F20" s="116"/>
      <c r="G20" s="163"/>
      <c r="H20" s="116"/>
      <c r="I20" s="116"/>
      <c r="J20" s="163"/>
    </row>
    <row r="21" spans="1:10" s="146" customFormat="1" x14ac:dyDescent="0.3">
      <c r="A21" s="119" t="s">
        <v>25</v>
      </c>
      <c r="B21" s="119" t="s">
        <v>246</v>
      </c>
      <c r="C21" s="120"/>
      <c r="D21" s="116"/>
      <c r="E21" s="163"/>
      <c r="F21" s="116"/>
      <c r="G21" s="163"/>
      <c r="H21" s="116"/>
      <c r="I21" s="116"/>
      <c r="J21" s="163"/>
    </row>
    <row r="22" spans="1:10" s="146" customFormat="1" ht="26" x14ac:dyDescent="0.3">
      <c r="A22" s="119" t="s">
        <v>25</v>
      </c>
      <c r="B22" s="119" t="s">
        <v>38</v>
      </c>
      <c r="C22" s="164"/>
      <c r="D22" s="116"/>
      <c r="E22" s="163"/>
      <c r="F22" s="116"/>
      <c r="G22" s="163"/>
      <c r="H22" s="116"/>
      <c r="I22" s="116"/>
      <c r="J22" s="163"/>
    </row>
    <row r="23" spans="1:10" s="146" customFormat="1" ht="26" x14ac:dyDescent="0.3">
      <c r="A23" s="119" t="s">
        <v>25</v>
      </c>
      <c r="B23" s="119" t="s">
        <v>61</v>
      </c>
      <c r="C23" s="164"/>
      <c r="D23" s="116"/>
      <c r="E23" s="163"/>
      <c r="F23" s="116"/>
      <c r="G23" s="163"/>
      <c r="H23" s="116"/>
      <c r="I23" s="116"/>
      <c r="J23" s="163"/>
    </row>
    <row r="24" spans="1:10" s="146" customFormat="1" ht="26" x14ac:dyDescent="0.3">
      <c r="A24" s="119" t="s">
        <v>25</v>
      </c>
      <c r="B24" s="119" t="s">
        <v>39</v>
      </c>
      <c r="C24" s="164"/>
      <c r="D24" s="116"/>
      <c r="E24" s="163"/>
      <c r="F24" s="116"/>
      <c r="G24" s="163"/>
      <c r="H24" s="116"/>
      <c r="I24" s="116"/>
      <c r="J24" s="163"/>
    </row>
    <row r="25" spans="1:10" s="146" customFormat="1" ht="26" x14ac:dyDescent="0.3">
      <c r="A25" s="119" t="s">
        <v>25</v>
      </c>
      <c r="B25" s="119" t="s">
        <v>62</v>
      </c>
      <c r="C25" s="164"/>
      <c r="D25" s="116"/>
      <c r="E25" s="163"/>
      <c r="F25" s="116"/>
      <c r="G25" s="163"/>
      <c r="H25" s="116"/>
      <c r="I25" s="116"/>
      <c r="J25" s="163"/>
    </row>
    <row r="26" spans="1:10" s="146" customFormat="1" ht="26" x14ac:dyDescent="0.3">
      <c r="A26" s="119" t="s">
        <v>25</v>
      </c>
      <c r="B26" s="119" t="s">
        <v>40</v>
      </c>
      <c r="C26" s="164"/>
      <c r="D26" s="116"/>
      <c r="E26" s="163"/>
      <c r="F26" s="116"/>
      <c r="G26" s="163"/>
      <c r="H26" s="116"/>
      <c r="I26" s="116"/>
      <c r="J26" s="163"/>
    </row>
    <row r="27" spans="1:10" s="146" customFormat="1" ht="26" x14ac:dyDescent="0.3">
      <c r="A27" s="119" t="s">
        <v>25</v>
      </c>
      <c r="B27" s="119" t="s">
        <v>63</v>
      </c>
      <c r="C27" s="164"/>
      <c r="D27" s="116"/>
      <c r="E27" s="163"/>
      <c r="F27" s="116"/>
      <c r="G27" s="163"/>
      <c r="H27" s="116"/>
      <c r="I27" s="116"/>
      <c r="J27" s="163"/>
    </row>
    <row r="28" spans="1:10" s="146" customFormat="1" ht="26" x14ac:dyDescent="0.3">
      <c r="A28" s="119" t="s">
        <v>25</v>
      </c>
      <c r="B28" s="119" t="s">
        <v>41</v>
      </c>
      <c r="C28" s="164"/>
      <c r="D28" s="116"/>
      <c r="E28" s="163"/>
      <c r="F28" s="116"/>
      <c r="G28" s="163"/>
      <c r="H28" s="116"/>
      <c r="I28" s="116"/>
      <c r="J28" s="163"/>
    </row>
    <row r="29" spans="1:10" s="146" customFormat="1" ht="26" x14ac:dyDescent="0.3">
      <c r="A29" s="119" t="s">
        <v>25</v>
      </c>
      <c r="B29" s="119" t="s">
        <v>42</v>
      </c>
      <c r="C29" s="164"/>
      <c r="D29" s="116"/>
      <c r="E29" s="163"/>
      <c r="F29" s="116"/>
      <c r="G29" s="163"/>
      <c r="H29" s="116"/>
      <c r="I29" s="116"/>
      <c r="J29" s="163"/>
    </row>
    <row r="30" spans="1:10" s="146" customFormat="1" ht="26" x14ac:dyDescent="0.3">
      <c r="A30" s="119" t="s">
        <v>25</v>
      </c>
      <c r="B30" s="119" t="s">
        <v>43</v>
      </c>
      <c r="C30" s="164"/>
      <c r="D30" s="116"/>
      <c r="E30" s="163"/>
      <c r="F30" s="116"/>
      <c r="G30" s="163"/>
      <c r="H30" s="116"/>
      <c r="I30" s="116"/>
      <c r="J30" s="163"/>
    </row>
    <row r="31" spans="1:10" s="146" customFormat="1" ht="26" x14ac:dyDescent="0.3">
      <c r="A31" s="119" t="s">
        <v>25</v>
      </c>
      <c r="B31" s="119" t="s">
        <v>247</v>
      </c>
      <c r="C31" s="164"/>
      <c r="D31" s="116"/>
      <c r="E31" s="163"/>
      <c r="F31" s="116"/>
      <c r="G31" s="163"/>
      <c r="H31" s="116"/>
      <c r="I31" s="116"/>
      <c r="J31" s="163"/>
    </row>
    <row r="32" spans="1:10" s="146" customFormat="1" ht="26" x14ac:dyDescent="0.3">
      <c r="A32" s="119" t="s">
        <v>25</v>
      </c>
      <c r="B32" s="119" t="s">
        <v>248</v>
      </c>
      <c r="C32" s="164"/>
      <c r="D32" s="116"/>
      <c r="E32" s="163"/>
      <c r="F32" s="116"/>
      <c r="G32" s="163"/>
      <c r="H32" s="116"/>
      <c r="I32" s="116"/>
      <c r="J32" s="163"/>
    </row>
    <row r="33" spans="1:10" s="146" customFormat="1" ht="26" x14ac:dyDescent="0.3">
      <c r="A33" s="119" t="s">
        <v>25</v>
      </c>
      <c r="B33" s="119" t="s">
        <v>46</v>
      </c>
      <c r="C33" s="164"/>
      <c r="D33" s="116"/>
      <c r="E33" s="163"/>
      <c r="F33" s="116"/>
      <c r="G33" s="163"/>
      <c r="H33" s="116"/>
      <c r="I33" s="116"/>
      <c r="J33" s="163"/>
    </row>
    <row r="34" spans="1:10" s="146" customFormat="1" ht="26" x14ac:dyDescent="0.3">
      <c r="A34" s="119" t="s">
        <v>25</v>
      </c>
      <c r="B34" s="119" t="s">
        <v>47</v>
      </c>
      <c r="C34" s="164"/>
      <c r="D34" s="116"/>
      <c r="E34" s="163"/>
      <c r="F34" s="116"/>
      <c r="G34" s="163"/>
      <c r="H34" s="116"/>
      <c r="I34" s="116"/>
      <c r="J34" s="163"/>
    </row>
    <row r="35" spans="1:10" s="146" customFormat="1" ht="26" x14ac:dyDescent="0.3">
      <c r="A35" s="119" t="s">
        <v>25</v>
      </c>
      <c r="B35" s="119" t="s">
        <v>249</v>
      </c>
      <c r="C35" s="164"/>
      <c r="D35" s="116"/>
      <c r="E35" s="163"/>
      <c r="F35" s="116"/>
      <c r="G35" s="163"/>
      <c r="H35" s="116"/>
      <c r="I35" s="116"/>
      <c r="J35" s="163"/>
    </row>
    <row r="36" spans="1:10" s="146" customFormat="1" ht="26" x14ac:dyDescent="0.3">
      <c r="A36" s="119" t="s">
        <v>25</v>
      </c>
      <c r="B36" s="119" t="s">
        <v>48</v>
      </c>
      <c r="C36" s="164"/>
      <c r="D36" s="116"/>
      <c r="E36" s="163"/>
      <c r="F36" s="116"/>
      <c r="G36" s="163"/>
      <c r="H36" s="116"/>
      <c r="I36" s="116"/>
      <c r="J36" s="163"/>
    </row>
    <row r="37" spans="1:10" s="146" customFormat="1" ht="26" x14ac:dyDescent="0.3">
      <c r="A37" s="119" t="s">
        <v>30</v>
      </c>
      <c r="B37" s="119" t="s">
        <v>217</v>
      </c>
      <c r="C37" s="120"/>
      <c r="D37" s="116"/>
      <c r="E37" s="163"/>
      <c r="F37" s="116"/>
      <c r="G37" s="163"/>
      <c r="H37" s="116"/>
      <c r="I37" s="116"/>
      <c r="J37" s="163"/>
    </row>
    <row r="38" spans="1:10" s="146" customFormat="1" ht="26" x14ac:dyDescent="0.3">
      <c r="A38" s="119" t="s">
        <v>29</v>
      </c>
      <c r="B38" s="119" t="s">
        <v>250</v>
      </c>
      <c r="C38" s="120">
        <v>700946</v>
      </c>
      <c r="D38" s="116"/>
      <c r="E38" s="163"/>
      <c r="F38" s="116">
        <v>1</v>
      </c>
      <c r="G38" s="163">
        <v>3585.4</v>
      </c>
      <c r="H38" s="116">
        <v>2</v>
      </c>
      <c r="I38" s="116"/>
      <c r="J38" s="163"/>
    </row>
    <row r="39" spans="1:10" s="146" customFormat="1" ht="26" x14ac:dyDescent="0.3">
      <c r="A39" s="119" t="s">
        <v>29</v>
      </c>
      <c r="B39" s="119" t="s">
        <v>251</v>
      </c>
      <c r="C39" s="120"/>
      <c r="D39" s="116"/>
      <c r="E39" s="163"/>
      <c r="F39" s="116"/>
      <c r="G39" s="163"/>
      <c r="H39" s="116"/>
      <c r="I39" s="116"/>
      <c r="J39" s="163"/>
    </row>
    <row r="40" spans="1:10" s="146" customFormat="1" ht="26" x14ac:dyDescent="0.3">
      <c r="A40" s="119" t="s">
        <v>29</v>
      </c>
      <c r="B40" s="119" t="s">
        <v>252</v>
      </c>
      <c r="C40" s="120"/>
      <c r="D40" s="116"/>
      <c r="E40" s="163"/>
      <c r="F40" s="116"/>
      <c r="G40" s="163"/>
      <c r="H40" s="116"/>
      <c r="I40" s="116"/>
      <c r="J40" s="163"/>
    </row>
    <row r="41" spans="1:10" s="146" customFormat="1" ht="26" x14ac:dyDescent="0.3">
      <c r="A41" s="119" t="s">
        <v>9</v>
      </c>
      <c r="B41" s="119" t="s">
        <v>20</v>
      </c>
      <c r="C41" s="120"/>
      <c r="D41" s="116"/>
      <c r="E41" s="163"/>
      <c r="F41" s="116"/>
      <c r="G41" s="163"/>
      <c r="H41" s="116"/>
      <c r="I41" s="116"/>
      <c r="J41" s="163"/>
    </row>
    <row r="42" spans="1:10" s="146" customFormat="1" ht="26" x14ac:dyDescent="0.3">
      <c r="A42" s="119" t="s">
        <v>9</v>
      </c>
      <c r="B42" s="119" t="s">
        <v>19</v>
      </c>
      <c r="C42" s="120"/>
      <c r="D42" s="116"/>
      <c r="E42" s="163"/>
      <c r="F42" s="116"/>
      <c r="G42" s="163"/>
      <c r="H42" s="116"/>
      <c r="I42" s="116"/>
      <c r="J42" s="163"/>
    </row>
    <row r="43" spans="1:10" x14ac:dyDescent="0.35">
      <c r="E43" s="98"/>
      <c r="G43" s="98"/>
      <c r="J43" s="98"/>
    </row>
    <row r="44" spans="1:10" s="156" customFormat="1" x14ac:dyDescent="0.3">
      <c r="A44" s="98"/>
      <c r="B44" s="98"/>
      <c r="C44" s="165" t="s">
        <v>238</v>
      </c>
      <c r="D44" s="154">
        <f t="shared" ref="D44:J44" si="0">SUM(D5:D42)</f>
        <v>1</v>
      </c>
      <c r="E44" s="154">
        <f t="shared" si="0"/>
        <v>6713.06</v>
      </c>
      <c r="F44" s="154">
        <f t="shared" si="0"/>
        <v>5</v>
      </c>
      <c r="G44" s="166">
        <f t="shared" si="0"/>
        <v>35320.659999999996</v>
      </c>
      <c r="H44" s="154">
        <f t="shared" si="0"/>
        <v>110</v>
      </c>
      <c r="I44" s="154">
        <f t="shared" si="0"/>
        <v>64</v>
      </c>
      <c r="J44" s="166">
        <f t="shared" si="0"/>
        <v>758542.6399999999</v>
      </c>
    </row>
    <row r="45" spans="1:10" x14ac:dyDescent="0.35">
      <c r="C45" s="167"/>
      <c r="D45" s="132"/>
      <c r="E45" s="168"/>
      <c r="F45" s="132"/>
      <c r="G45" s="168"/>
      <c r="H45" s="168"/>
      <c r="I45" s="132"/>
      <c r="J45" s="98"/>
    </row>
    <row r="46" spans="1:10" x14ac:dyDescent="0.35">
      <c r="B46" s="157" t="s">
        <v>194</v>
      </c>
      <c r="C46" s="169" t="s">
        <v>195</v>
      </c>
      <c r="D46" s="91" t="s">
        <v>196</v>
      </c>
      <c r="F46" s="344"/>
      <c r="G46" s="344"/>
      <c r="H46" s="170"/>
      <c r="J46" s="98"/>
    </row>
    <row r="47" spans="1:10" x14ac:dyDescent="0.35">
      <c r="B47" s="159" t="s">
        <v>197</v>
      </c>
      <c r="C47" s="115">
        <f>D44+F44+H44+I44</f>
        <v>180</v>
      </c>
      <c r="D47" s="114">
        <f>E44+G44+J44</f>
        <v>800576.35999999987</v>
      </c>
      <c r="F47" s="168"/>
      <c r="G47" s="171"/>
      <c r="H47" s="172"/>
      <c r="I47" s="172"/>
      <c r="J47" s="172"/>
    </row>
    <row r="48" spans="1:10" x14ac:dyDescent="0.35">
      <c r="B48" s="159" t="s">
        <v>198</v>
      </c>
      <c r="C48" s="115">
        <f>F44</f>
        <v>5</v>
      </c>
      <c r="D48" s="114">
        <f>G44</f>
        <v>35320.659999999996</v>
      </c>
      <c r="E48" s="98"/>
      <c r="F48" s="168"/>
      <c r="G48" s="172"/>
      <c r="H48" s="172"/>
      <c r="I48" s="172"/>
      <c r="J48" s="172"/>
    </row>
    <row r="49" spans="2:10" x14ac:dyDescent="0.35">
      <c r="B49" s="159" t="s">
        <v>199</v>
      </c>
      <c r="C49" s="115">
        <f>D44+I44</f>
        <v>65</v>
      </c>
      <c r="D49" s="114">
        <f>E44+J44</f>
        <v>765255.7</v>
      </c>
      <c r="E49" s="98"/>
      <c r="F49" s="173"/>
      <c r="G49" s="174"/>
      <c r="H49" s="174"/>
      <c r="I49" s="174"/>
      <c r="J49" s="175"/>
    </row>
    <row r="50" spans="2:10" x14ac:dyDescent="0.35">
      <c r="B50" s="159" t="s">
        <v>200</v>
      </c>
      <c r="C50" s="115">
        <f>C49+C48</f>
        <v>70</v>
      </c>
      <c r="D50" s="114">
        <f>D49+D48</f>
        <v>800576.36</v>
      </c>
      <c r="E50" s="98"/>
      <c r="F50" s="173"/>
      <c r="G50" s="174"/>
      <c r="H50" s="174"/>
      <c r="I50" s="174"/>
      <c r="J50" s="174"/>
    </row>
    <row r="51" spans="2:10" x14ac:dyDescent="0.35">
      <c r="C51" s="167"/>
      <c r="D51" s="168"/>
      <c r="E51" s="98"/>
      <c r="F51" s="176"/>
      <c r="G51" s="177"/>
      <c r="H51" s="177"/>
      <c r="I51" s="177"/>
      <c r="J51" s="177"/>
    </row>
    <row r="52" spans="2:10" x14ac:dyDescent="0.35">
      <c r="B52" s="157" t="s">
        <v>70</v>
      </c>
      <c r="C52" s="169" t="s">
        <v>195</v>
      </c>
      <c r="D52" s="91" t="s">
        <v>196</v>
      </c>
      <c r="E52" s="98"/>
      <c r="F52" s="173"/>
      <c r="G52" s="178"/>
      <c r="H52" s="178"/>
      <c r="I52" s="178"/>
      <c r="J52" s="178"/>
    </row>
    <row r="53" spans="2:10" x14ac:dyDescent="0.35">
      <c r="B53" s="159" t="s">
        <v>197</v>
      </c>
      <c r="C53" s="115">
        <f>D17+D18+F17+F18+H17+H18+I17+I18</f>
        <v>36</v>
      </c>
      <c r="D53" s="114">
        <f>E17+E18+G17+G18+J17+J18</f>
        <v>143577.56</v>
      </c>
      <c r="E53" s="98"/>
      <c r="F53" s="173"/>
      <c r="G53" s="179"/>
      <c r="H53" s="179"/>
      <c r="I53" s="179"/>
      <c r="J53" s="179"/>
    </row>
    <row r="54" spans="2:10" x14ac:dyDescent="0.35">
      <c r="B54" s="159" t="s">
        <v>198</v>
      </c>
      <c r="C54" s="115">
        <f>F17+F18</f>
        <v>1</v>
      </c>
      <c r="D54" s="114">
        <f>G17+G18</f>
        <v>20735.259999999998</v>
      </c>
      <c r="E54" s="98"/>
      <c r="F54" s="176"/>
      <c r="G54" s="177"/>
      <c r="H54" s="177"/>
      <c r="I54" s="177"/>
      <c r="J54" s="177"/>
    </row>
    <row r="55" spans="2:10" x14ac:dyDescent="0.35">
      <c r="B55" s="159" t="s">
        <v>199</v>
      </c>
      <c r="C55" s="115">
        <f>D17+D18+I17+I18</f>
        <v>10</v>
      </c>
      <c r="D55" s="114">
        <f>E17+E18+J17+J18</f>
        <v>122842.30000000002</v>
      </c>
      <c r="E55" s="98"/>
      <c r="F55" s="173"/>
      <c r="G55" s="178"/>
      <c r="H55" s="179"/>
      <c r="I55" s="179"/>
      <c r="J55" s="179"/>
    </row>
    <row r="56" spans="2:10" x14ac:dyDescent="0.35">
      <c r="B56" s="159" t="s">
        <v>200</v>
      </c>
      <c r="C56" s="115">
        <f>C55+C54</f>
        <v>11</v>
      </c>
      <c r="D56" s="114">
        <f>D55+D54</f>
        <v>143577.56000000003</v>
      </c>
      <c r="E56" s="98"/>
      <c r="F56" s="173"/>
      <c r="G56" s="179"/>
      <c r="H56" s="179"/>
      <c r="I56" s="179"/>
      <c r="J56" s="179"/>
    </row>
    <row r="57" spans="2:10" x14ac:dyDescent="0.35">
      <c r="E57" s="98"/>
      <c r="F57" s="176"/>
      <c r="G57" s="177"/>
      <c r="H57" s="177"/>
      <c r="I57" s="177"/>
      <c r="J57" s="177"/>
    </row>
    <row r="58" spans="2:10" x14ac:dyDescent="0.35">
      <c r="B58" s="98" t="s">
        <v>230</v>
      </c>
      <c r="C58" s="169" t="s">
        <v>195</v>
      </c>
      <c r="D58" s="91" t="s">
        <v>196</v>
      </c>
      <c r="E58" s="98"/>
      <c r="F58" s="173"/>
      <c r="G58" s="178"/>
      <c r="H58" s="178"/>
      <c r="I58" s="178"/>
      <c r="J58" s="178"/>
    </row>
    <row r="59" spans="2:10" x14ac:dyDescent="0.35">
      <c r="B59" s="159" t="s">
        <v>197</v>
      </c>
      <c r="C59" s="115">
        <f>+C47-C53</f>
        <v>144</v>
      </c>
      <c r="D59" s="114">
        <f>+D47-D53</f>
        <v>656998.79999999981</v>
      </c>
      <c r="E59" s="98"/>
      <c r="F59" s="173"/>
      <c r="G59" s="178"/>
      <c r="H59" s="179"/>
      <c r="I59" s="178"/>
      <c r="J59" s="175"/>
    </row>
    <row r="60" spans="2:10" x14ac:dyDescent="0.35">
      <c r="B60" s="159" t="s">
        <v>198</v>
      </c>
      <c r="C60" s="115">
        <f t="shared" ref="C60:D62" si="1">+C48-C54</f>
        <v>4</v>
      </c>
      <c r="D60" s="114">
        <f t="shared" si="1"/>
        <v>14585.399999999998</v>
      </c>
      <c r="F60" s="176"/>
      <c r="G60" s="180"/>
      <c r="H60" s="177"/>
      <c r="I60" s="180"/>
      <c r="J60" s="177"/>
    </row>
    <row r="61" spans="2:10" x14ac:dyDescent="0.35">
      <c r="B61" s="159" t="s">
        <v>199</v>
      </c>
      <c r="C61" s="115">
        <f t="shared" si="1"/>
        <v>55</v>
      </c>
      <c r="D61" s="114">
        <f t="shared" si="1"/>
        <v>642413.39999999991</v>
      </c>
      <c r="F61" s="173"/>
      <c r="G61" s="177"/>
      <c r="H61" s="177"/>
      <c r="I61" s="177"/>
      <c r="J61" s="177"/>
    </row>
    <row r="62" spans="2:10" x14ac:dyDescent="0.35">
      <c r="B62" s="159" t="s">
        <v>200</v>
      </c>
      <c r="C62" s="115">
        <f t="shared" si="1"/>
        <v>59</v>
      </c>
      <c r="D62" s="114">
        <f>+D60+D61</f>
        <v>656998.79999999993</v>
      </c>
    </row>
  </sheetData>
  <mergeCells count="1">
    <mergeCell ref="F46:G46"/>
  </mergeCells>
  <conditionalFormatting sqref="A8:B11">
    <cfRule type="cellIs" dxfId="119" priority="6" stopIfTrue="1" operator="equal">
      <formula>"&lt;&gt;"""""</formula>
    </cfRule>
  </conditionalFormatting>
  <conditionalFormatting sqref="A12:C14">
    <cfRule type="cellIs" dxfId="118" priority="8" stopIfTrue="1" operator="equal">
      <formula>"&lt;&gt;"""""</formula>
    </cfRule>
  </conditionalFormatting>
  <conditionalFormatting sqref="A15:J42">
    <cfRule type="cellIs" dxfId="117" priority="1" stopIfTrue="1" operator="equal">
      <formula>"&lt;&gt;"""""</formula>
    </cfRule>
  </conditionalFormatting>
  <conditionalFormatting sqref="B5:B7">
    <cfRule type="cellIs" dxfId="116" priority="2" stopIfTrue="1" operator="equal">
      <formula>"&lt;&gt;"""""</formula>
    </cfRule>
  </conditionalFormatting>
  <conditionalFormatting sqref="B1:C2">
    <cfRule type="cellIs" dxfId="115" priority="7" stopIfTrue="1" operator="equal">
      <formula>"&lt;&gt;"""""</formula>
    </cfRule>
  </conditionalFormatting>
  <conditionalFormatting sqref="C5:C11">
    <cfRule type="cellIs" dxfId="114" priority="3" stopIfTrue="1" operator="equal">
      <formula>"&lt;&gt;"""""</formula>
    </cfRule>
  </conditionalFormatting>
  <conditionalFormatting sqref="C44:J44">
    <cfRule type="cellIs" dxfId="113" priority="5" stopIfTrue="1" operator="equal">
      <formula>"&lt;&gt;"""""</formula>
    </cfRule>
  </conditionalFormatting>
  <conditionalFormatting sqref="D5:J14">
    <cfRule type="cellIs" dxfId="112" priority="4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FD07-126D-4D44-859D-0CA3C862F4B0}">
  <dimension ref="A1:J248"/>
  <sheetViews>
    <sheetView workbookViewId="0">
      <selection activeCell="B3" sqref="B3"/>
    </sheetView>
  </sheetViews>
  <sheetFormatPr defaultColWidth="18.54296875" defaultRowHeight="13" x14ac:dyDescent="0.35"/>
  <cols>
    <col min="1" max="1" width="35.7265625" style="98" customWidth="1"/>
    <col min="2" max="2" width="64.26953125" style="98" customWidth="1"/>
    <col min="3" max="3" width="18.54296875" style="183"/>
    <col min="4" max="4" width="14.26953125" style="183" customWidth="1"/>
    <col min="5" max="5" width="14.26953125" style="195" customWidth="1"/>
    <col min="6" max="6" width="14.26953125" style="183" customWidth="1"/>
    <col min="7" max="7" width="14.26953125" style="195" customWidth="1"/>
    <col min="8" max="9" width="14.26953125" style="183" customWidth="1"/>
    <col min="10" max="10" width="14.26953125" style="195" customWidth="1"/>
    <col min="11" max="16384" width="18.54296875" style="183"/>
  </cols>
  <sheetData>
    <row r="1" spans="1:10" s="145" customFormat="1" x14ac:dyDescent="0.3">
      <c r="A1" s="105" t="s">
        <v>201</v>
      </c>
      <c r="B1" s="181" t="s">
        <v>49</v>
      </c>
      <c r="C1" s="143"/>
      <c r="D1" s="143"/>
      <c r="E1" s="143"/>
      <c r="F1" s="143"/>
      <c r="G1" s="143"/>
      <c r="H1" s="143"/>
      <c r="I1" s="143"/>
      <c r="J1" s="143"/>
    </row>
    <row r="2" spans="1:10" s="145" customFormat="1" x14ac:dyDescent="0.3">
      <c r="A2" s="105" t="s">
        <v>203</v>
      </c>
      <c r="B2" s="181">
        <v>2022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0"/>
      <c r="B3" s="101"/>
      <c r="C3" s="143"/>
      <c r="D3" s="182"/>
      <c r="E3" s="182"/>
      <c r="F3" s="182"/>
      <c r="G3" s="182"/>
      <c r="H3" s="182"/>
      <c r="I3" s="182"/>
      <c r="J3" s="182"/>
    </row>
    <row r="4" spans="1:10" s="146" customFormat="1" ht="26" x14ac:dyDescent="0.3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86" customFormat="1" ht="26" x14ac:dyDescent="0.3">
      <c r="A5" s="111" t="s">
        <v>51</v>
      </c>
      <c r="B5" s="111" t="s">
        <v>253</v>
      </c>
      <c r="C5" s="184"/>
      <c r="D5" s="149"/>
      <c r="E5" s="185"/>
      <c r="F5" s="149"/>
      <c r="G5" s="185"/>
      <c r="H5" s="149"/>
      <c r="I5" s="149"/>
      <c r="J5" s="185"/>
    </row>
    <row r="6" spans="1:10" s="186" customFormat="1" ht="26" x14ac:dyDescent="0.3">
      <c r="A6" s="111" t="s">
        <v>51</v>
      </c>
      <c r="B6" s="111" t="s">
        <v>254</v>
      </c>
      <c r="C6" s="184"/>
      <c r="D6" s="149"/>
      <c r="E6" s="185"/>
      <c r="F6" s="149"/>
      <c r="G6" s="185"/>
      <c r="H6" s="149"/>
      <c r="I6" s="149"/>
      <c r="J6" s="185"/>
    </row>
    <row r="7" spans="1:10" s="186" customFormat="1" ht="26" x14ac:dyDescent="0.3">
      <c r="A7" s="111" t="s">
        <v>51</v>
      </c>
      <c r="B7" s="111" t="s">
        <v>52</v>
      </c>
      <c r="C7" s="184"/>
      <c r="D7" s="149"/>
      <c r="E7" s="185"/>
      <c r="F7" s="149"/>
      <c r="G7" s="185"/>
      <c r="H7" s="149"/>
      <c r="I7" s="149"/>
      <c r="J7" s="185"/>
    </row>
    <row r="8" spans="1:10" s="186" customFormat="1" ht="26" x14ac:dyDescent="0.3">
      <c r="A8" s="111" t="s">
        <v>51</v>
      </c>
      <c r="B8" s="111" t="s">
        <v>255</v>
      </c>
      <c r="C8" s="184"/>
      <c r="D8" s="149"/>
      <c r="E8" s="185"/>
      <c r="F8" s="149"/>
      <c r="G8" s="185"/>
      <c r="H8" s="149"/>
      <c r="I8" s="149"/>
      <c r="J8" s="185"/>
    </row>
    <row r="9" spans="1:10" s="186" customFormat="1" ht="26" x14ac:dyDescent="0.3">
      <c r="A9" s="111" t="s">
        <v>51</v>
      </c>
      <c r="B9" s="111" t="s">
        <v>64</v>
      </c>
      <c r="C9" s="120"/>
      <c r="D9" s="149"/>
      <c r="E9" s="185"/>
      <c r="F9" s="149"/>
      <c r="G9" s="185"/>
      <c r="H9" s="149"/>
      <c r="I9" s="149"/>
      <c r="J9" s="185"/>
    </row>
    <row r="10" spans="1:10" s="186" customFormat="1" ht="39" x14ac:dyDescent="0.3">
      <c r="A10" s="111" t="s">
        <v>18</v>
      </c>
      <c r="B10" s="111" t="s">
        <v>241</v>
      </c>
      <c r="C10" s="187"/>
      <c r="D10" s="149"/>
      <c r="E10" s="185"/>
      <c r="F10" s="149"/>
      <c r="G10" s="185"/>
      <c r="H10" s="149"/>
      <c r="I10" s="149"/>
      <c r="J10" s="185"/>
    </row>
    <row r="11" spans="1:10" s="186" customFormat="1" x14ac:dyDescent="0.3">
      <c r="A11" s="111" t="s">
        <v>37</v>
      </c>
      <c r="B11" s="111" t="s">
        <v>240</v>
      </c>
      <c r="C11" s="184"/>
      <c r="D11" s="149"/>
      <c r="E11" s="185"/>
      <c r="F11" s="149"/>
      <c r="G11" s="185"/>
      <c r="H11" s="149"/>
      <c r="I11" s="149"/>
      <c r="J11" s="185"/>
    </row>
    <row r="12" spans="1:10" s="186" customFormat="1" ht="26" x14ac:dyDescent="0.3">
      <c r="A12" s="111" t="s">
        <v>29</v>
      </c>
      <c r="B12" s="111" t="s">
        <v>256</v>
      </c>
      <c r="C12" s="184"/>
      <c r="D12" s="149"/>
      <c r="E12" s="185"/>
      <c r="F12" s="149"/>
      <c r="G12" s="185"/>
      <c r="H12" s="149"/>
      <c r="I12" s="149"/>
      <c r="J12" s="185"/>
    </row>
    <row r="13" spans="1:10" s="186" customFormat="1" ht="52" x14ac:dyDescent="0.3">
      <c r="A13" s="111" t="s">
        <v>21</v>
      </c>
      <c r="B13" s="111" t="s">
        <v>257</v>
      </c>
      <c r="C13" s="1"/>
      <c r="D13" s="149"/>
      <c r="E13" s="185"/>
      <c r="F13" s="149"/>
      <c r="G13" s="185"/>
      <c r="H13" s="149"/>
      <c r="I13" s="149"/>
      <c r="J13" s="185"/>
    </row>
    <row r="14" spans="1:10" s="186" customFormat="1" ht="26" x14ac:dyDescent="0.3">
      <c r="A14" s="119" t="s">
        <v>9</v>
      </c>
      <c r="B14" s="119" t="s">
        <v>11</v>
      </c>
      <c r="C14" s="184"/>
      <c r="D14" s="149"/>
      <c r="E14" s="185"/>
      <c r="F14" s="149"/>
      <c r="G14" s="185"/>
      <c r="H14" s="149"/>
      <c r="I14" s="149"/>
      <c r="J14" s="185"/>
    </row>
    <row r="15" spans="1:10" s="186" customFormat="1" ht="26" x14ac:dyDescent="0.3">
      <c r="A15" s="119" t="s">
        <v>9</v>
      </c>
      <c r="B15" s="119" t="s">
        <v>11</v>
      </c>
      <c r="C15" s="184"/>
      <c r="D15" s="149"/>
      <c r="E15" s="185"/>
      <c r="F15" s="149"/>
      <c r="G15" s="185"/>
      <c r="H15" s="149"/>
      <c r="I15" s="149"/>
      <c r="J15" s="185"/>
    </row>
    <row r="16" spans="1:10" s="186" customFormat="1" ht="26" x14ac:dyDescent="0.3">
      <c r="A16" s="119" t="s">
        <v>53</v>
      </c>
      <c r="B16" s="119" t="s">
        <v>258</v>
      </c>
      <c r="C16" s="8"/>
      <c r="D16" s="149"/>
      <c r="E16" s="185"/>
      <c r="F16" s="188"/>
      <c r="G16" s="189"/>
      <c r="H16" s="188"/>
      <c r="I16" s="188"/>
      <c r="J16" s="189"/>
    </row>
    <row r="17" spans="1:10" s="186" customFormat="1" ht="26" x14ac:dyDescent="0.3">
      <c r="A17" s="111" t="s">
        <v>56</v>
      </c>
      <c r="B17" s="111" t="s">
        <v>57</v>
      </c>
      <c r="C17" s="120">
        <v>701349</v>
      </c>
      <c r="D17" s="188"/>
      <c r="E17" s="189"/>
      <c r="F17" s="188"/>
      <c r="G17" s="189"/>
      <c r="H17" s="188">
        <v>2</v>
      </c>
      <c r="I17" s="188"/>
      <c r="J17" s="189"/>
    </row>
    <row r="18" spans="1:10" s="186" customFormat="1" ht="26" x14ac:dyDescent="0.3">
      <c r="A18" s="111" t="s">
        <v>27</v>
      </c>
      <c r="B18" s="111" t="s">
        <v>28</v>
      </c>
      <c r="C18" s="184"/>
      <c r="D18" s="149"/>
      <c r="E18" s="185"/>
      <c r="F18" s="149"/>
      <c r="G18" s="185"/>
      <c r="H18" s="149"/>
      <c r="I18" s="149"/>
      <c r="J18" s="185"/>
    </row>
    <row r="19" spans="1:10" s="186" customFormat="1" ht="39" x14ac:dyDescent="0.3">
      <c r="A19" s="111" t="s">
        <v>9</v>
      </c>
      <c r="B19" s="119" t="s">
        <v>54</v>
      </c>
      <c r="C19" s="120"/>
      <c r="D19" s="188"/>
      <c r="E19" s="189"/>
      <c r="F19" s="188"/>
      <c r="G19" s="189"/>
      <c r="H19" s="188"/>
      <c r="I19" s="188"/>
      <c r="J19" s="189"/>
    </row>
    <row r="20" spans="1:10" s="186" customFormat="1" ht="26" x14ac:dyDescent="0.3">
      <c r="A20" s="111" t="s">
        <v>9</v>
      </c>
      <c r="B20" s="119" t="s">
        <v>12</v>
      </c>
      <c r="C20" s="184"/>
      <c r="D20" s="188"/>
      <c r="E20" s="189"/>
      <c r="F20" s="188"/>
      <c r="G20" s="189"/>
      <c r="H20" s="188"/>
      <c r="I20" s="188"/>
      <c r="J20" s="189"/>
    </row>
    <row r="21" spans="1:10" s="186" customFormat="1" ht="26" x14ac:dyDescent="0.3">
      <c r="A21" s="111" t="s">
        <v>9</v>
      </c>
      <c r="B21" s="119" t="s">
        <v>55</v>
      </c>
      <c r="C21" s="120"/>
      <c r="D21" s="188"/>
      <c r="E21" s="189"/>
      <c r="F21" s="188"/>
      <c r="G21" s="189"/>
      <c r="H21" s="188"/>
      <c r="I21" s="188"/>
      <c r="J21" s="189"/>
    </row>
    <row r="22" spans="1:10" s="186" customFormat="1" x14ac:dyDescent="0.3">
      <c r="A22" s="111" t="s">
        <v>25</v>
      </c>
      <c r="B22" s="119" t="s">
        <v>259</v>
      </c>
      <c r="C22" s="120"/>
      <c r="D22" s="188"/>
      <c r="E22" s="189"/>
      <c r="F22" s="188"/>
      <c r="G22" s="189"/>
      <c r="H22" s="188"/>
      <c r="I22" s="188"/>
      <c r="J22" s="189"/>
    </row>
    <row r="23" spans="1:10" s="186" customFormat="1" x14ac:dyDescent="0.3">
      <c r="A23" s="111" t="s">
        <v>25</v>
      </c>
      <c r="B23" s="119" t="s">
        <v>260</v>
      </c>
      <c r="C23" s="120"/>
      <c r="D23" s="188"/>
      <c r="E23" s="189"/>
      <c r="F23" s="188"/>
      <c r="G23" s="189"/>
      <c r="H23" s="188"/>
      <c r="I23" s="188"/>
      <c r="J23" s="189"/>
    </row>
    <row r="24" spans="1:10" s="186" customFormat="1" x14ac:dyDescent="0.3">
      <c r="A24" s="111" t="s">
        <v>25</v>
      </c>
      <c r="B24" s="119" t="s">
        <v>261</v>
      </c>
      <c r="C24" s="120"/>
      <c r="D24" s="188"/>
      <c r="E24" s="189"/>
      <c r="F24" s="188"/>
      <c r="G24" s="189"/>
      <c r="H24" s="188"/>
      <c r="I24" s="188"/>
      <c r="J24" s="189"/>
    </row>
    <row r="25" spans="1:10" s="186" customFormat="1" x14ac:dyDescent="0.3">
      <c r="A25" s="111" t="s">
        <v>25</v>
      </c>
      <c r="B25" s="119" t="s">
        <v>262</v>
      </c>
      <c r="C25" s="120"/>
      <c r="D25" s="188"/>
      <c r="E25" s="189"/>
      <c r="F25" s="188"/>
      <c r="G25" s="189"/>
      <c r="H25" s="188"/>
      <c r="I25" s="188"/>
      <c r="J25" s="189"/>
    </row>
    <row r="26" spans="1:10" s="186" customFormat="1" x14ac:dyDescent="0.3">
      <c r="A26" s="111" t="s">
        <v>25</v>
      </c>
      <c r="B26" s="119" t="s">
        <v>263</v>
      </c>
      <c r="C26" s="120"/>
      <c r="D26" s="188"/>
      <c r="E26" s="189"/>
      <c r="F26" s="188"/>
      <c r="G26" s="189"/>
      <c r="H26" s="188"/>
      <c r="I26" s="188"/>
      <c r="J26" s="189"/>
    </row>
    <row r="27" spans="1:10" s="186" customFormat="1" x14ac:dyDescent="0.3">
      <c r="A27" s="111" t="s">
        <v>25</v>
      </c>
      <c r="B27" s="119" t="s">
        <v>264</v>
      </c>
      <c r="C27" s="120"/>
      <c r="D27" s="188"/>
      <c r="E27" s="189"/>
      <c r="F27" s="188"/>
      <c r="G27" s="189"/>
      <c r="H27" s="188"/>
      <c r="I27" s="188"/>
      <c r="J27" s="189"/>
    </row>
    <row r="28" spans="1:10" s="186" customFormat="1" x14ac:dyDescent="0.3">
      <c r="A28" s="111" t="s">
        <v>25</v>
      </c>
      <c r="B28" s="119" t="s">
        <v>265</v>
      </c>
      <c r="C28" s="120"/>
      <c r="D28" s="188"/>
      <c r="E28" s="189"/>
      <c r="F28" s="188"/>
      <c r="G28" s="189"/>
      <c r="H28" s="188"/>
      <c r="I28" s="188"/>
      <c r="J28" s="189"/>
    </row>
    <row r="29" spans="1:10" s="186" customFormat="1" ht="26" x14ac:dyDescent="0.3">
      <c r="A29" s="111" t="s">
        <v>25</v>
      </c>
      <c r="B29" s="119" t="s">
        <v>61</v>
      </c>
      <c r="C29" s="1"/>
      <c r="D29" s="149"/>
      <c r="E29" s="185"/>
      <c r="F29" s="149"/>
      <c r="G29" s="185"/>
      <c r="H29" s="149"/>
      <c r="I29" s="149"/>
      <c r="J29" s="185"/>
    </row>
    <row r="30" spans="1:10" s="186" customFormat="1" ht="26" x14ac:dyDescent="0.3">
      <c r="A30" s="111" t="s">
        <v>25</v>
      </c>
      <c r="B30" s="119" t="s">
        <v>39</v>
      </c>
      <c r="C30" s="1"/>
      <c r="D30" s="149"/>
      <c r="E30" s="185"/>
      <c r="F30" s="149"/>
      <c r="G30" s="185"/>
      <c r="H30" s="149"/>
      <c r="I30" s="149"/>
      <c r="J30" s="185"/>
    </row>
    <row r="31" spans="1:10" s="186" customFormat="1" ht="26" x14ac:dyDescent="0.3">
      <c r="A31" s="111" t="s">
        <v>25</v>
      </c>
      <c r="B31" s="119" t="s">
        <v>40</v>
      </c>
      <c r="C31" s="1"/>
      <c r="D31" s="149"/>
      <c r="E31" s="185"/>
      <c r="F31" s="149"/>
      <c r="G31" s="185"/>
      <c r="H31" s="149"/>
      <c r="I31" s="149"/>
      <c r="J31" s="185"/>
    </row>
    <row r="32" spans="1:10" s="186" customFormat="1" ht="26" x14ac:dyDescent="0.3">
      <c r="A32" s="111" t="s">
        <v>25</v>
      </c>
      <c r="B32" s="119" t="s">
        <v>266</v>
      </c>
      <c r="C32" s="1"/>
      <c r="D32" s="149"/>
      <c r="E32" s="185"/>
      <c r="F32" s="149"/>
      <c r="G32" s="185"/>
      <c r="H32" s="149"/>
      <c r="I32" s="149"/>
      <c r="J32" s="185"/>
    </row>
    <row r="33" spans="1:10" s="186" customFormat="1" ht="26" x14ac:dyDescent="0.3">
      <c r="A33" s="111" t="s">
        <v>25</v>
      </c>
      <c r="B33" s="119" t="s">
        <v>43</v>
      </c>
      <c r="C33" s="1"/>
      <c r="D33" s="149"/>
      <c r="E33" s="185"/>
      <c r="F33" s="149"/>
      <c r="G33" s="185"/>
      <c r="H33" s="149"/>
      <c r="I33" s="149"/>
      <c r="J33" s="185"/>
    </row>
    <row r="34" spans="1:10" s="186" customFormat="1" ht="26" x14ac:dyDescent="0.3">
      <c r="A34" s="111" t="s">
        <v>25</v>
      </c>
      <c r="B34" s="119" t="s">
        <v>48</v>
      </c>
      <c r="C34" s="1"/>
      <c r="D34" s="149"/>
      <c r="E34" s="185"/>
      <c r="F34" s="149"/>
      <c r="G34" s="185"/>
      <c r="H34" s="149"/>
      <c r="I34" s="149"/>
      <c r="J34" s="185"/>
    </row>
    <row r="35" spans="1:10" s="186" customFormat="1" ht="26" x14ac:dyDescent="0.3">
      <c r="A35" s="111" t="s">
        <v>25</v>
      </c>
      <c r="B35" s="119" t="s">
        <v>267</v>
      </c>
      <c r="C35" s="1"/>
      <c r="D35" s="149"/>
      <c r="E35" s="185"/>
      <c r="F35" s="149"/>
      <c r="G35" s="185"/>
      <c r="H35" s="149"/>
      <c r="I35" s="149"/>
      <c r="J35" s="185"/>
    </row>
    <row r="36" spans="1:10" s="186" customFormat="1" ht="26" x14ac:dyDescent="0.3">
      <c r="A36" s="111" t="s">
        <v>25</v>
      </c>
      <c r="B36" s="119" t="s">
        <v>44</v>
      </c>
      <c r="C36" s="1"/>
      <c r="D36" s="149"/>
      <c r="E36" s="185"/>
      <c r="F36" s="149"/>
      <c r="G36" s="185"/>
      <c r="H36" s="149"/>
      <c r="I36" s="149"/>
      <c r="J36" s="185"/>
    </row>
    <row r="37" spans="1:10" s="186" customFormat="1" ht="26" x14ac:dyDescent="0.3">
      <c r="A37" s="111" t="s">
        <v>29</v>
      </c>
      <c r="B37" s="119" t="s">
        <v>65</v>
      </c>
      <c r="C37" s="120"/>
      <c r="D37" s="188"/>
      <c r="E37" s="189"/>
      <c r="F37" s="188"/>
      <c r="G37" s="189"/>
      <c r="H37" s="188"/>
      <c r="I37" s="188"/>
      <c r="J37" s="189"/>
    </row>
    <row r="38" spans="1:10" s="186" customFormat="1" ht="26" x14ac:dyDescent="0.3">
      <c r="A38" s="119" t="s">
        <v>23</v>
      </c>
      <c r="B38" s="119" t="s">
        <v>24</v>
      </c>
      <c r="C38" s="120"/>
      <c r="D38" s="188"/>
      <c r="E38" s="189"/>
      <c r="F38" s="188"/>
      <c r="G38" s="189"/>
      <c r="H38" s="188"/>
      <c r="I38" s="188"/>
      <c r="J38" s="189"/>
    </row>
    <row r="39" spans="1:10" s="186" customFormat="1" x14ac:dyDescent="0.3">
      <c r="A39" s="111" t="s">
        <v>59</v>
      </c>
      <c r="B39" s="111" t="s">
        <v>60</v>
      </c>
      <c r="C39" s="184"/>
      <c r="D39" s="149"/>
      <c r="E39" s="185"/>
      <c r="F39" s="149"/>
      <c r="G39" s="185"/>
      <c r="H39" s="149"/>
      <c r="I39" s="149"/>
      <c r="J39" s="185"/>
    </row>
    <row r="40" spans="1:10" x14ac:dyDescent="0.35">
      <c r="C40" s="190"/>
      <c r="E40" s="191"/>
      <c r="G40" s="191"/>
      <c r="J40" s="191"/>
    </row>
    <row r="41" spans="1:10" x14ac:dyDescent="0.35">
      <c r="C41" s="192" t="s">
        <v>193</v>
      </c>
      <c r="D41" s="193">
        <f t="shared" ref="D41:J41" si="0">SUM(D5:D39)</f>
        <v>0</v>
      </c>
      <c r="E41" s="193">
        <f t="shared" si="0"/>
        <v>0</v>
      </c>
      <c r="F41" s="193">
        <f t="shared" si="0"/>
        <v>0</v>
      </c>
      <c r="G41" s="194">
        <f t="shared" si="0"/>
        <v>0</v>
      </c>
      <c r="H41" s="193">
        <f t="shared" si="0"/>
        <v>2</v>
      </c>
      <c r="I41" s="193">
        <f t="shared" si="0"/>
        <v>0</v>
      </c>
      <c r="J41" s="194">
        <f t="shared" si="0"/>
        <v>0</v>
      </c>
    </row>
    <row r="42" spans="1:10" x14ac:dyDescent="0.35">
      <c r="D42" s="195"/>
      <c r="E42" s="196"/>
      <c r="F42" s="195"/>
      <c r="G42" s="196"/>
      <c r="H42" s="196"/>
      <c r="I42" s="195"/>
      <c r="J42" s="183"/>
    </row>
    <row r="43" spans="1:10" x14ac:dyDescent="0.35">
      <c r="D43" s="195"/>
      <c r="F43" s="195"/>
      <c r="H43" s="195"/>
      <c r="I43" s="195"/>
      <c r="J43" s="183"/>
    </row>
    <row r="44" spans="1:10" x14ac:dyDescent="0.35">
      <c r="B44" s="197" t="s">
        <v>194</v>
      </c>
      <c r="C44" s="198" t="s">
        <v>195</v>
      </c>
      <c r="D44" s="199" t="s">
        <v>196</v>
      </c>
      <c r="F44" s="345"/>
      <c r="G44" s="345"/>
    </row>
    <row r="45" spans="1:10" x14ac:dyDescent="0.35">
      <c r="B45" s="200" t="s">
        <v>197</v>
      </c>
      <c r="C45" s="149">
        <f>F41+H41+I41</f>
        <v>2</v>
      </c>
      <c r="D45" s="185">
        <f>G41+J41</f>
        <v>0</v>
      </c>
      <c r="E45" s="183"/>
      <c r="J45" s="183"/>
    </row>
    <row r="46" spans="1:10" x14ac:dyDescent="0.35">
      <c r="B46" s="200" t="s">
        <v>198</v>
      </c>
      <c r="C46" s="149">
        <f>F41</f>
        <v>0</v>
      </c>
      <c r="D46" s="185">
        <f>G41</f>
        <v>0</v>
      </c>
      <c r="E46" s="183"/>
      <c r="J46" s="183"/>
    </row>
    <row r="47" spans="1:10" x14ac:dyDescent="0.35">
      <c r="B47" s="200" t="s">
        <v>199</v>
      </c>
      <c r="C47" s="149">
        <f>I41</f>
        <v>0</v>
      </c>
      <c r="D47" s="185">
        <f>J41</f>
        <v>0</v>
      </c>
      <c r="E47" s="183"/>
      <c r="J47" s="183"/>
    </row>
    <row r="48" spans="1:10" x14ac:dyDescent="0.35">
      <c r="B48" s="200" t="s">
        <v>200</v>
      </c>
      <c r="C48" s="149">
        <f>C47+C46</f>
        <v>0</v>
      </c>
      <c r="D48" s="185">
        <f>D47+D46</f>
        <v>0</v>
      </c>
      <c r="E48" s="183"/>
      <c r="J48" s="183"/>
    </row>
    <row r="49" spans="2:10" x14ac:dyDescent="0.35">
      <c r="B49" s="201"/>
      <c r="E49" s="183"/>
      <c r="J49" s="183"/>
    </row>
    <row r="50" spans="2:10" x14ac:dyDescent="0.35">
      <c r="E50" s="183"/>
      <c r="J50" s="183"/>
    </row>
    <row r="51" spans="2:10" x14ac:dyDescent="0.35">
      <c r="E51" s="183"/>
      <c r="J51" s="183"/>
    </row>
    <row r="52" spans="2:10" x14ac:dyDescent="0.35">
      <c r="E52" s="183"/>
      <c r="J52" s="183"/>
    </row>
    <row r="53" spans="2:10" x14ac:dyDescent="0.35">
      <c r="E53" s="183"/>
      <c r="J53" s="183"/>
    </row>
    <row r="54" spans="2:10" x14ac:dyDescent="0.35">
      <c r="E54" s="183"/>
      <c r="J54" s="183"/>
    </row>
    <row r="55" spans="2:10" x14ac:dyDescent="0.35">
      <c r="E55" s="183"/>
      <c r="J55" s="183"/>
    </row>
    <row r="56" spans="2:10" x14ac:dyDescent="0.35">
      <c r="E56" s="183"/>
      <c r="J56" s="183"/>
    </row>
    <row r="57" spans="2:10" x14ac:dyDescent="0.35">
      <c r="E57" s="183"/>
      <c r="J57" s="183"/>
    </row>
    <row r="58" spans="2:10" x14ac:dyDescent="0.35">
      <c r="E58" s="183"/>
      <c r="J58" s="183"/>
    </row>
    <row r="59" spans="2:10" x14ac:dyDescent="0.35">
      <c r="E59" s="183"/>
      <c r="J59" s="183"/>
    </row>
    <row r="60" spans="2:10" x14ac:dyDescent="0.35">
      <c r="E60" s="183"/>
      <c r="J60" s="183"/>
    </row>
    <row r="61" spans="2:10" x14ac:dyDescent="0.35">
      <c r="E61" s="183"/>
      <c r="G61" s="183"/>
      <c r="J61" s="183"/>
    </row>
    <row r="62" spans="2:10" x14ac:dyDescent="0.35">
      <c r="E62" s="183"/>
      <c r="G62" s="183"/>
      <c r="J62" s="183"/>
    </row>
    <row r="63" spans="2:10" x14ac:dyDescent="0.35">
      <c r="E63" s="183"/>
      <c r="G63" s="183"/>
      <c r="J63" s="183"/>
    </row>
    <row r="64" spans="2:10" x14ac:dyDescent="0.35">
      <c r="E64" s="183"/>
      <c r="G64" s="183"/>
      <c r="J64" s="183"/>
    </row>
    <row r="65" spans="5:10" x14ac:dyDescent="0.35">
      <c r="E65" s="183"/>
      <c r="G65" s="183"/>
      <c r="J65" s="183"/>
    </row>
    <row r="66" spans="5:10" x14ac:dyDescent="0.35">
      <c r="E66" s="183"/>
      <c r="G66" s="183"/>
      <c r="J66" s="183"/>
    </row>
    <row r="67" spans="5:10" x14ac:dyDescent="0.35">
      <c r="E67" s="183"/>
      <c r="G67" s="183"/>
      <c r="J67" s="183"/>
    </row>
    <row r="68" spans="5:10" x14ac:dyDescent="0.35">
      <c r="E68" s="183"/>
      <c r="G68" s="183"/>
      <c r="J68" s="183"/>
    </row>
    <row r="69" spans="5:10" x14ac:dyDescent="0.35">
      <c r="E69" s="183"/>
      <c r="G69" s="183"/>
      <c r="J69" s="183"/>
    </row>
    <row r="70" spans="5:10" x14ac:dyDescent="0.35">
      <c r="E70" s="183"/>
      <c r="G70" s="183"/>
      <c r="J70" s="183"/>
    </row>
    <row r="71" spans="5:10" x14ac:dyDescent="0.35">
      <c r="E71" s="183"/>
      <c r="G71" s="183"/>
      <c r="J71" s="183"/>
    </row>
    <row r="72" spans="5:10" x14ac:dyDescent="0.35">
      <c r="E72" s="183"/>
      <c r="G72" s="183"/>
      <c r="J72" s="183"/>
    </row>
    <row r="73" spans="5:10" x14ac:dyDescent="0.35">
      <c r="E73" s="183"/>
      <c r="G73" s="183"/>
      <c r="J73" s="183"/>
    </row>
    <row r="74" spans="5:10" x14ac:dyDescent="0.35">
      <c r="E74" s="183"/>
      <c r="G74" s="183"/>
      <c r="J74" s="183"/>
    </row>
    <row r="75" spans="5:10" x14ac:dyDescent="0.35">
      <c r="E75" s="183"/>
      <c r="G75" s="183"/>
      <c r="J75" s="183"/>
    </row>
    <row r="76" spans="5:10" x14ac:dyDescent="0.35">
      <c r="E76" s="183"/>
      <c r="G76" s="183"/>
      <c r="J76" s="183"/>
    </row>
    <row r="77" spans="5:10" x14ac:dyDescent="0.35">
      <c r="E77" s="183"/>
      <c r="G77" s="183"/>
      <c r="J77" s="183"/>
    </row>
    <row r="78" spans="5:10" x14ac:dyDescent="0.35">
      <c r="E78" s="183"/>
      <c r="G78" s="183"/>
      <c r="J78" s="183"/>
    </row>
    <row r="79" spans="5:10" x14ac:dyDescent="0.35">
      <c r="E79" s="183"/>
      <c r="G79" s="183"/>
      <c r="J79" s="183"/>
    </row>
    <row r="80" spans="5:10" x14ac:dyDescent="0.35">
      <c r="E80" s="183"/>
      <c r="G80" s="183"/>
      <c r="J80" s="183"/>
    </row>
    <row r="81" spans="5:10" x14ac:dyDescent="0.35">
      <c r="E81" s="183"/>
      <c r="G81" s="183"/>
      <c r="J81" s="183"/>
    </row>
    <row r="82" spans="5:10" x14ac:dyDescent="0.35">
      <c r="E82" s="183"/>
      <c r="G82" s="183"/>
      <c r="J82" s="183"/>
    </row>
    <row r="83" spans="5:10" x14ac:dyDescent="0.35">
      <c r="E83" s="183"/>
      <c r="G83" s="183"/>
      <c r="J83" s="183"/>
    </row>
    <row r="84" spans="5:10" x14ac:dyDescent="0.35">
      <c r="E84" s="183"/>
      <c r="G84" s="183"/>
      <c r="J84" s="183"/>
    </row>
    <row r="85" spans="5:10" x14ac:dyDescent="0.35">
      <c r="E85" s="183"/>
      <c r="G85" s="183"/>
      <c r="J85" s="183"/>
    </row>
    <row r="86" spans="5:10" x14ac:dyDescent="0.35">
      <c r="E86" s="183"/>
      <c r="G86" s="183"/>
      <c r="J86" s="183"/>
    </row>
    <row r="87" spans="5:10" x14ac:dyDescent="0.35">
      <c r="E87" s="183"/>
      <c r="G87" s="183"/>
      <c r="J87" s="183"/>
    </row>
    <row r="88" spans="5:10" x14ac:dyDescent="0.35">
      <c r="E88" s="183"/>
      <c r="G88" s="183"/>
      <c r="J88" s="183"/>
    </row>
    <row r="89" spans="5:10" x14ac:dyDescent="0.35">
      <c r="E89" s="183"/>
      <c r="G89" s="183"/>
      <c r="J89" s="183"/>
    </row>
    <row r="90" spans="5:10" x14ac:dyDescent="0.35">
      <c r="E90" s="183"/>
      <c r="G90" s="183"/>
      <c r="J90" s="183"/>
    </row>
    <row r="91" spans="5:10" x14ac:dyDescent="0.35">
      <c r="E91" s="183"/>
      <c r="G91" s="183"/>
      <c r="J91" s="183"/>
    </row>
    <row r="92" spans="5:10" x14ac:dyDescent="0.35">
      <c r="E92" s="183"/>
      <c r="G92" s="183"/>
      <c r="J92" s="183"/>
    </row>
    <row r="93" spans="5:10" x14ac:dyDescent="0.35">
      <c r="E93" s="183"/>
      <c r="G93" s="183"/>
      <c r="J93" s="183"/>
    </row>
    <row r="94" spans="5:10" x14ac:dyDescent="0.35">
      <c r="E94" s="183"/>
      <c r="G94" s="183"/>
      <c r="J94" s="183"/>
    </row>
    <row r="95" spans="5:10" x14ac:dyDescent="0.35">
      <c r="E95" s="183"/>
      <c r="G95" s="183"/>
      <c r="J95" s="183"/>
    </row>
    <row r="96" spans="5:10" x14ac:dyDescent="0.35">
      <c r="E96" s="183"/>
      <c r="G96" s="183"/>
      <c r="J96" s="183"/>
    </row>
    <row r="97" spans="5:10" x14ac:dyDescent="0.35">
      <c r="E97" s="183"/>
      <c r="G97" s="183"/>
      <c r="J97" s="183"/>
    </row>
    <row r="98" spans="5:10" x14ac:dyDescent="0.35">
      <c r="E98" s="183"/>
      <c r="G98" s="183"/>
      <c r="J98" s="183"/>
    </row>
    <row r="99" spans="5:10" x14ac:dyDescent="0.35">
      <c r="E99" s="183"/>
      <c r="G99" s="183"/>
      <c r="J99" s="183"/>
    </row>
    <row r="100" spans="5:10" x14ac:dyDescent="0.35">
      <c r="E100" s="183"/>
      <c r="G100" s="183"/>
      <c r="J100" s="183"/>
    </row>
    <row r="101" spans="5:10" x14ac:dyDescent="0.35">
      <c r="E101" s="183"/>
      <c r="G101" s="183"/>
      <c r="J101" s="183"/>
    </row>
    <row r="102" spans="5:10" x14ac:dyDescent="0.35">
      <c r="E102" s="183"/>
      <c r="G102" s="183"/>
      <c r="J102" s="183"/>
    </row>
    <row r="103" spans="5:10" x14ac:dyDescent="0.35">
      <c r="E103" s="183"/>
      <c r="G103" s="183"/>
      <c r="J103" s="183"/>
    </row>
    <row r="104" spans="5:10" x14ac:dyDescent="0.35">
      <c r="E104" s="183"/>
      <c r="G104" s="183"/>
      <c r="J104" s="183"/>
    </row>
    <row r="105" spans="5:10" x14ac:dyDescent="0.35">
      <c r="E105" s="183"/>
      <c r="G105" s="183"/>
      <c r="J105" s="183"/>
    </row>
    <row r="106" spans="5:10" x14ac:dyDescent="0.35">
      <c r="E106" s="183"/>
      <c r="G106" s="183"/>
      <c r="J106" s="183"/>
    </row>
    <row r="107" spans="5:10" x14ac:dyDescent="0.35">
      <c r="E107" s="183"/>
      <c r="G107" s="183"/>
      <c r="J107" s="183"/>
    </row>
    <row r="108" spans="5:10" x14ac:dyDescent="0.35">
      <c r="E108" s="183"/>
      <c r="G108" s="183"/>
      <c r="J108" s="183"/>
    </row>
    <row r="109" spans="5:10" x14ac:dyDescent="0.35">
      <c r="E109" s="183"/>
      <c r="G109" s="183"/>
      <c r="J109" s="183"/>
    </row>
    <row r="110" spans="5:10" x14ac:dyDescent="0.35">
      <c r="E110" s="183"/>
      <c r="G110" s="183"/>
      <c r="J110" s="183"/>
    </row>
    <row r="111" spans="5:10" x14ac:dyDescent="0.35">
      <c r="E111" s="183"/>
      <c r="G111" s="183"/>
      <c r="J111" s="183"/>
    </row>
    <row r="112" spans="5:10" x14ac:dyDescent="0.35">
      <c r="E112" s="183"/>
      <c r="G112" s="183"/>
      <c r="J112" s="183"/>
    </row>
    <row r="113" spans="5:10" x14ac:dyDescent="0.35">
      <c r="E113" s="183"/>
      <c r="G113" s="183"/>
      <c r="J113" s="183"/>
    </row>
    <row r="114" spans="5:10" x14ac:dyDescent="0.35">
      <c r="E114" s="183"/>
      <c r="G114" s="183"/>
      <c r="J114" s="183"/>
    </row>
    <row r="115" spans="5:10" x14ac:dyDescent="0.35">
      <c r="E115" s="183"/>
      <c r="G115" s="183"/>
      <c r="J115" s="183"/>
    </row>
    <row r="116" spans="5:10" x14ac:dyDescent="0.35">
      <c r="E116" s="183"/>
      <c r="G116" s="183"/>
      <c r="J116" s="183"/>
    </row>
    <row r="117" spans="5:10" x14ac:dyDescent="0.35">
      <c r="E117" s="183"/>
      <c r="G117" s="183"/>
      <c r="J117" s="183"/>
    </row>
    <row r="118" spans="5:10" x14ac:dyDescent="0.35">
      <c r="E118" s="183"/>
      <c r="G118" s="183"/>
      <c r="J118" s="183"/>
    </row>
    <row r="119" spans="5:10" x14ac:dyDescent="0.35">
      <c r="E119" s="183"/>
      <c r="G119" s="183"/>
      <c r="J119" s="183"/>
    </row>
    <row r="120" spans="5:10" x14ac:dyDescent="0.35">
      <c r="E120" s="183"/>
      <c r="G120" s="183"/>
      <c r="J120" s="183"/>
    </row>
    <row r="121" spans="5:10" x14ac:dyDescent="0.35">
      <c r="E121" s="183"/>
      <c r="G121" s="183"/>
      <c r="J121" s="183"/>
    </row>
    <row r="122" spans="5:10" x14ac:dyDescent="0.35">
      <c r="E122" s="183"/>
      <c r="G122" s="183"/>
      <c r="J122" s="183"/>
    </row>
    <row r="123" spans="5:10" x14ac:dyDescent="0.35">
      <c r="E123" s="183"/>
      <c r="G123" s="183"/>
      <c r="J123" s="183"/>
    </row>
    <row r="124" spans="5:10" x14ac:dyDescent="0.35">
      <c r="E124" s="183"/>
      <c r="G124" s="183"/>
      <c r="J124" s="183"/>
    </row>
    <row r="125" spans="5:10" x14ac:dyDescent="0.35">
      <c r="E125" s="183"/>
      <c r="G125" s="183"/>
      <c r="J125" s="183"/>
    </row>
    <row r="126" spans="5:10" x14ac:dyDescent="0.35">
      <c r="E126" s="183"/>
      <c r="G126" s="183"/>
      <c r="J126" s="183"/>
    </row>
    <row r="127" spans="5:10" x14ac:dyDescent="0.35">
      <c r="E127" s="183"/>
      <c r="G127" s="183"/>
      <c r="J127" s="183"/>
    </row>
    <row r="128" spans="5:10" x14ac:dyDescent="0.35">
      <c r="E128" s="183"/>
      <c r="G128" s="183"/>
      <c r="J128" s="183"/>
    </row>
    <row r="129" spans="5:10" x14ac:dyDescent="0.35">
      <c r="E129" s="183"/>
      <c r="G129" s="183"/>
      <c r="J129" s="183"/>
    </row>
    <row r="130" spans="5:10" x14ac:dyDescent="0.35">
      <c r="E130" s="183"/>
      <c r="G130" s="183"/>
      <c r="J130" s="183"/>
    </row>
    <row r="131" spans="5:10" x14ac:dyDescent="0.35">
      <c r="E131" s="183"/>
      <c r="G131" s="183"/>
      <c r="J131" s="183"/>
    </row>
    <row r="132" spans="5:10" x14ac:dyDescent="0.35">
      <c r="E132" s="183"/>
      <c r="G132" s="183"/>
      <c r="J132" s="183"/>
    </row>
    <row r="133" spans="5:10" x14ac:dyDescent="0.35">
      <c r="E133" s="183"/>
      <c r="G133" s="183"/>
      <c r="J133" s="183"/>
    </row>
    <row r="134" spans="5:10" x14ac:dyDescent="0.35">
      <c r="E134" s="183"/>
      <c r="G134" s="183"/>
      <c r="J134" s="183"/>
    </row>
    <row r="135" spans="5:10" x14ac:dyDescent="0.35">
      <c r="E135" s="183"/>
      <c r="G135" s="183"/>
      <c r="J135" s="183"/>
    </row>
    <row r="136" spans="5:10" x14ac:dyDescent="0.35">
      <c r="E136" s="183"/>
      <c r="G136" s="183"/>
      <c r="J136" s="183"/>
    </row>
    <row r="137" spans="5:10" x14ac:dyDescent="0.35">
      <c r="E137" s="183"/>
      <c r="G137" s="183"/>
      <c r="J137" s="183"/>
    </row>
    <row r="138" spans="5:10" x14ac:dyDescent="0.35">
      <c r="E138" s="183"/>
      <c r="G138" s="183"/>
      <c r="J138" s="183"/>
    </row>
    <row r="139" spans="5:10" x14ac:dyDescent="0.35">
      <c r="E139" s="183"/>
      <c r="G139" s="183"/>
      <c r="J139" s="183"/>
    </row>
    <row r="140" spans="5:10" x14ac:dyDescent="0.35">
      <c r="E140" s="183"/>
      <c r="G140" s="183"/>
      <c r="J140" s="183"/>
    </row>
    <row r="141" spans="5:10" x14ac:dyDescent="0.35">
      <c r="E141" s="183"/>
      <c r="G141" s="183"/>
      <c r="J141" s="183"/>
    </row>
    <row r="142" spans="5:10" x14ac:dyDescent="0.35">
      <c r="E142" s="183"/>
      <c r="G142" s="183"/>
      <c r="J142" s="183"/>
    </row>
    <row r="143" spans="5:10" x14ac:dyDescent="0.35">
      <c r="E143" s="183"/>
      <c r="G143" s="183"/>
      <c r="J143" s="183"/>
    </row>
    <row r="144" spans="5:10" x14ac:dyDescent="0.35">
      <c r="E144" s="183"/>
      <c r="G144" s="183"/>
      <c r="J144" s="183"/>
    </row>
    <row r="145" spans="5:10" x14ac:dyDescent="0.35">
      <c r="E145" s="183"/>
      <c r="G145" s="183"/>
      <c r="J145" s="183"/>
    </row>
    <row r="146" spans="5:10" x14ac:dyDescent="0.35">
      <c r="E146" s="183"/>
      <c r="G146" s="183"/>
      <c r="J146" s="183"/>
    </row>
    <row r="147" spans="5:10" x14ac:dyDescent="0.35">
      <c r="E147" s="183"/>
      <c r="G147" s="183"/>
      <c r="J147" s="183"/>
    </row>
    <row r="148" spans="5:10" x14ac:dyDescent="0.35">
      <c r="E148" s="183"/>
      <c r="G148" s="183"/>
      <c r="J148" s="183"/>
    </row>
    <row r="149" spans="5:10" x14ac:dyDescent="0.35">
      <c r="E149" s="183"/>
      <c r="G149" s="183"/>
      <c r="J149" s="183"/>
    </row>
    <row r="150" spans="5:10" x14ac:dyDescent="0.35">
      <c r="E150" s="183"/>
      <c r="G150" s="183"/>
      <c r="J150" s="183"/>
    </row>
    <row r="151" spans="5:10" x14ac:dyDescent="0.35">
      <c r="E151" s="183"/>
      <c r="G151" s="183"/>
      <c r="J151" s="183"/>
    </row>
    <row r="152" spans="5:10" x14ac:dyDescent="0.35">
      <c r="E152" s="183"/>
      <c r="G152" s="183"/>
      <c r="J152" s="183"/>
    </row>
    <row r="153" spans="5:10" x14ac:dyDescent="0.35">
      <c r="E153" s="183"/>
      <c r="G153" s="183"/>
      <c r="J153" s="183"/>
    </row>
    <row r="154" spans="5:10" x14ac:dyDescent="0.35">
      <c r="E154" s="183"/>
      <c r="G154" s="183"/>
      <c r="J154" s="183"/>
    </row>
    <row r="155" spans="5:10" x14ac:dyDescent="0.35">
      <c r="E155" s="183"/>
      <c r="G155" s="183"/>
      <c r="J155" s="183"/>
    </row>
    <row r="156" spans="5:10" x14ac:dyDescent="0.35">
      <c r="E156" s="183"/>
      <c r="G156" s="183"/>
      <c r="J156" s="183"/>
    </row>
    <row r="157" spans="5:10" x14ac:dyDescent="0.35">
      <c r="E157" s="183"/>
      <c r="G157" s="183"/>
      <c r="J157" s="183"/>
    </row>
    <row r="158" spans="5:10" x14ac:dyDescent="0.35">
      <c r="E158" s="183"/>
      <c r="G158" s="183"/>
      <c r="J158" s="183"/>
    </row>
    <row r="159" spans="5:10" x14ac:dyDescent="0.35">
      <c r="E159" s="183"/>
      <c r="G159" s="183"/>
      <c r="J159" s="183"/>
    </row>
    <row r="160" spans="5:10" x14ac:dyDescent="0.35">
      <c r="E160" s="183"/>
      <c r="G160" s="183"/>
      <c r="J160" s="183"/>
    </row>
    <row r="161" spans="5:10" x14ac:dyDescent="0.35">
      <c r="E161" s="183"/>
      <c r="G161" s="183"/>
      <c r="J161" s="183"/>
    </row>
    <row r="162" spans="5:10" x14ac:dyDescent="0.35">
      <c r="E162" s="183"/>
      <c r="G162" s="183"/>
      <c r="J162" s="183"/>
    </row>
    <row r="163" spans="5:10" x14ac:dyDescent="0.35">
      <c r="E163" s="183"/>
      <c r="G163" s="183"/>
      <c r="J163" s="183"/>
    </row>
    <row r="164" spans="5:10" x14ac:dyDescent="0.35">
      <c r="E164" s="183"/>
      <c r="G164" s="183"/>
      <c r="J164" s="183"/>
    </row>
    <row r="165" spans="5:10" x14ac:dyDescent="0.35">
      <c r="E165" s="183"/>
      <c r="G165" s="183"/>
      <c r="J165" s="183"/>
    </row>
    <row r="166" spans="5:10" x14ac:dyDescent="0.35">
      <c r="E166" s="183"/>
      <c r="G166" s="183"/>
      <c r="J166" s="183"/>
    </row>
    <row r="167" spans="5:10" x14ac:dyDescent="0.35">
      <c r="E167" s="183"/>
      <c r="G167" s="183"/>
      <c r="J167" s="183"/>
    </row>
    <row r="168" spans="5:10" x14ac:dyDescent="0.35">
      <c r="E168" s="183"/>
      <c r="G168" s="183"/>
      <c r="J168" s="183"/>
    </row>
    <row r="169" spans="5:10" x14ac:dyDescent="0.35">
      <c r="E169" s="183"/>
      <c r="G169" s="183"/>
      <c r="J169" s="183"/>
    </row>
    <row r="170" spans="5:10" x14ac:dyDescent="0.35">
      <c r="E170" s="183"/>
      <c r="G170" s="183"/>
      <c r="J170" s="183"/>
    </row>
    <row r="171" spans="5:10" x14ac:dyDescent="0.35">
      <c r="E171" s="183"/>
      <c r="G171" s="183"/>
      <c r="J171" s="183"/>
    </row>
    <row r="172" spans="5:10" x14ac:dyDescent="0.35">
      <c r="E172" s="183"/>
      <c r="G172" s="183"/>
      <c r="J172" s="183"/>
    </row>
    <row r="173" spans="5:10" x14ac:dyDescent="0.35">
      <c r="E173" s="183"/>
      <c r="G173" s="183"/>
      <c r="J173" s="183"/>
    </row>
    <row r="174" spans="5:10" x14ac:dyDescent="0.35">
      <c r="E174" s="183"/>
      <c r="G174" s="183"/>
      <c r="J174" s="183"/>
    </row>
    <row r="175" spans="5:10" x14ac:dyDescent="0.35">
      <c r="E175" s="183"/>
      <c r="G175" s="183"/>
      <c r="J175" s="183"/>
    </row>
    <row r="176" spans="5:10" x14ac:dyDescent="0.35">
      <c r="E176" s="183"/>
      <c r="G176" s="183"/>
      <c r="J176" s="183"/>
    </row>
    <row r="177" spans="5:10" x14ac:dyDescent="0.35">
      <c r="E177" s="183"/>
      <c r="G177" s="183"/>
      <c r="J177" s="183"/>
    </row>
    <row r="178" spans="5:10" x14ac:dyDescent="0.35">
      <c r="E178" s="183"/>
      <c r="G178" s="183"/>
      <c r="J178" s="183"/>
    </row>
    <row r="179" spans="5:10" x14ac:dyDescent="0.35">
      <c r="E179" s="183"/>
      <c r="G179" s="183"/>
      <c r="J179" s="183"/>
    </row>
    <row r="180" spans="5:10" x14ac:dyDescent="0.35">
      <c r="E180" s="183"/>
      <c r="G180" s="183"/>
      <c r="J180" s="183"/>
    </row>
    <row r="181" spans="5:10" x14ac:dyDescent="0.35">
      <c r="E181" s="183"/>
      <c r="G181" s="183"/>
      <c r="J181" s="183"/>
    </row>
    <row r="182" spans="5:10" x14ac:dyDescent="0.35">
      <c r="E182" s="183"/>
      <c r="G182" s="183"/>
      <c r="J182" s="183"/>
    </row>
    <row r="183" spans="5:10" x14ac:dyDescent="0.35">
      <c r="E183" s="183"/>
      <c r="G183" s="183"/>
      <c r="J183" s="183"/>
    </row>
    <row r="184" spans="5:10" x14ac:dyDescent="0.35">
      <c r="E184" s="183"/>
      <c r="G184" s="183"/>
      <c r="J184" s="183"/>
    </row>
    <row r="185" spans="5:10" x14ac:dyDescent="0.35">
      <c r="E185" s="183"/>
      <c r="G185" s="183"/>
      <c r="J185" s="183"/>
    </row>
    <row r="186" spans="5:10" x14ac:dyDescent="0.35">
      <c r="E186" s="183"/>
      <c r="G186" s="183"/>
      <c r="J186" s="183"/>
    </row>
    <row r="187" spans="5:10" x14ac:dyDescent="0.35">
      <c r="E187" s="183"/>
      <c r="G187" s="183"/>
      <c r="J187" s="183"/>
    </row>
    <row r="188" spans="5:10" x14ac:dyDescent="0.35">
      <c r="E188" s="183"/>
      <c r="G188" s="183"/>
      <c r="J188" s="183"/>
    </row>
    <row r="189" spans="5:10" x14ac:dyDescent="0.35">
      <c r="E189" s="183"/>
      <c r="G189" s="183"/>
      <c r="J189" s="183"/>
    </row>
    <row r="190" spans="5:10" x14ac:dyDescent="0.35">
      <c r="E190" s="183"/>
      <c r="G190" s="183"/>
      <c r="J190" s="183"/>
    </row>
    <row r="191" spans="5:10" x14ac:dyDescent="0.35">
      <c r="E191" s="183"/>
      <c r="G191" s="183"/>
      <c r="J191" s="183"/>
    </row>
    <row r="192" spans="5:10" x14ac:dyDescent="0.35">
      <c r="E192" s="183"/>
      <c r="G192" s="183"/>
      <c r="J192" s="183"/>
    </row>
    <row r="193" spans="5:10" x14ac:dyDescent="0.35">
      <c r="E193" s="183"/>
      <c r="G193" s="183"/>
      <c r="J193" s="183"/>
    </row>
    <row r="194" spans="5:10" x14ac:dyDescent="0.35">
      <c r="E194" s="183"/>
      <c r="G194" s="183"/>
      <c r="J194" s="183"/>
    </row>
    <row r="195" spans="5:10" x14ac:dyDescent="0.35">
      <c r="E195" s="183"/>
      <c r="G195" s="183"/>
      <c r="J195" s="183"/>
    </row>
    <row r="196" spans="5:10" x14ac:dyDescent="0.35">
      <c r="E196" s="183"/>
      <c r="G196" s="183"/>
      <c r="J196" s="183"/>
    </row>
    <row r="197" spans="5:10" x14ac:dyDescent="0.35">
      <c r="E197" s="183"/>
      <c r="G197" s="183"/>
      <c r="J197" s="183"/>
    </row>
    <row r="198" spans="5:10" x14ac:dyDescent="0.35">
      <c r="E198" s="183"/>
      <c r="G198" s="183"/>
      <c r="J198" s="183"/>
    </row>
    <row r="199" spans="5:10" x14ac:dyDescent="0.35">
      <c r="E199" s="183"/>
      <c r="G199" s="183"/>
      <c r="J199" s="183"/>
    </row>
    <row r="200" spans="5:10" x14ac:dyDescent="0.35">
      <c r="E200" s="183"/>
      <c r="G200" s="183"/>
      <c r="J200" s="183"/>
    </row>
    <row r="201" spans="5:10" x14ac:dyDescent="0.35">
      <c r="E201" s="183"/>
      <c r="G201" s="183"/>
      <c r="J201" s="183"/>
    </row>
    <row r="202" spans="5:10" x14ac:dyDescent="0.35">
      <c r="E202" s="183"/>
      <c r="G202" s="183"/>
      <c r="J202" s="183"/>
    </row>
    <row r="203" spans="5:10" x14ac:dyDescent="0.35">
      <c r="E203" s="183"/>
      <c r="G203" s="183"/>
      <c r="J203" s="183"/>
    </row>
    <row r="204" spans="5:10" x14ac:dyDescent="0.35">
      <c r="E204" s="183"/>
      <c r="G204" s="183"/>
      <c r="J204" s="183"/>
    </row>
    <row r="205" spans="5:10" x14ac:dyDescent="0.35">
      <c r="E205" s="183"/>
      <c r="G205" s="183"/>
      <c r="J205" s="183"/>
    </row>
    <row r="206" spans="5:10" x14ac:dyDescent="0.35">
      <c r="E206" s="183"/>
      <c r="G206" s="183"/>
      <c r="J206" s="183"/>
    </row>
    <row r="207" spans="5:10" x14ac:dyDescent="0.35">
      <c r="E207" s="183"/>
      <c r="G207" s="183"/>
      <c r="J207" s="183"/>
    </row>
    <row r="208" spans="5:10" x14ac:dyDescent="0.35">
      <c r="E208" s="183"/>
      <c r="G208" s="183"/>
      <c r="J208" s="183"/>
    </row>
    <row r="209" spans="5:10" x14ac:dyDescent="0.35">
      <c r="E209" s="183"/>
      <c r="G209" s="183"/>
      <c r="J209" s="183"/>
    </row>
    <row r="210" spans="5:10" x14ac:dyDescent="0.35">
      <c r="E210" s="183"/>
      <c r="G210" s="183"/>
      <c r="J210" s="183"/>
    </row>
    <row r="211" spans="5:10" x14ac:dyDescent="0.35">
      <c r="E211" s="183"/>
      <c r="G211" s="183"/>
      <c r="J211" s="183"/>
    </row>
    <row r="212" spans="5:10" x14ac:dyDescent="0.35">
      <c r="E212" s="183"/>
      <c r="G212" s="183"/>
      <c r="J212" s="183"/>
    </row>
    <row r="213" spans="5:10" x14ac:dyDescent="0.35">
      <c r="E213" s="183"/>
      <c r="G213" s="183"/>
      <c r="J213" s="183"/>
    </row>
    <row r="214" spans="5:10" x14ac:dyDescent="0.35">
      <c r="E214" s="183"/>
      <c r="G214" s="183"/>
      <c r="J214" s="183"/>
    </row>
    <row r="215" spans="5:10" x14ac:dyDescent="0.35">
      <c r="E215" s="183"/>
      <c r="G215" s="183"/>
      <c r="J215" s="183"/>
    </row>
    <row r="216" spans="5:10" x14ac:dyDescent="0.35">
      <c r="E216" s="183"/>
      <c r="G216" s="183"/>
      <c r="J216" s="183"/>
    </row>
    <row r="217" spans="5:10" x14ac:dyDescent="0.35">
      <c r="E217" s="183"/>
      <c r="G217" s="183"/>
      <c r="J217" s="183"/>
    </row>
    <row r="218" spans="5:10" x14ac:dyDescent="0.35">
      <c r="E218" s="183"/>
      <c r="G218" s="183"/>
      <c r="J218" s="183"/>
    </row>
    <row r="219" spans="5:10" x14ac:dyDescent="0.35">
      <c r="E219" s="183"/>
      <c r="G219" s="183"/>
      <c r="J219" s="183"/>
    </row>
    <row r="220" spans="5:10" x14ac:dyDescent="0.35">
      <c r="E220" s="183"/>
      <c r="G220" s="183"/>
      <c r="J220" s="183"/>
    </row>
    <row r="221" spans="5:10" x14ac:dyDescent="0.35">
      <c r="E221" s="183"/>
      <c r="G221" s="183"/>
      <c r="J221" s="183"/>
    </row>
    <row r="222" spans="5:10" x14ac:dyDescent="0.35">
      <c r="E222" s="183"/>
      <c r="G222" s="183"/>
      <c r="J222" s="183"/>
    </row>
    <row r="223" spans="5:10" x14ac:dyDescent="0.35">
      <c r="E223" s="183"/>
      <c r="G223" s="183"/>
      <c r="J223" s="183"/>
    </row>
    <row r="224" spans="5:10" x14ac:dyDescent="0.35">
      <c r="E224" s="183"/>
      <c r="G224" s="183"/>
      <c r="J224" s="183"/>
    </row>
    <row r="225" spans="5:10" x14ac:dyDescent="0.35">
      <c r="E225" s="183"/>
      <c r="G225" s="183"/>
      <c r="J225" s="183"/>
    </row>
    <row r="226" spans="5:10" x14ac:dyDescent="0.35">
      <c r="E226" s="183"/>
      <c r="G226" s="183"/>
      <c r="J226" s="183"/>
    </row>
    <row r="227" spans="5:10" x14ac:dyDescent="0.35">
      <c r="E227" s="183"/>
      <c r="G227" s="183"/>
      <c r="J227" s="183"/>
    </row>
    <row r="228" spans="5:10" x14ac:dyDescent="0.35">
      <c r="E228" s="183"/>
      <c r="G228" s="183"/>
      <c r="J228" s="183"/>
    </row>
    <row r="229" spans="5:10" x14ac:dyDescent="0.35">
      <c r="E229" s="183"/>
      <c r="G229" s="183"/>
      <c r="J229" s="183"/>
    </row>
    <row r="230" spans="5:10" x14ac:dyDescent="0.35">
      <c r="E230" s="183"/>
      <c r="G230" s="183"/>
      <c r="J230" s="183"/>
    </row>
    <row r="231" spans="5:10" x14ac:dyDescent="0.35">
      <c r="E231" s="183"/>
      <c r="G231" s="183"/>
      <c r="J231" s="183"/>
    </row>
    <row r="232" spans="5:10" x14ac:dyDescent="0.35">
      <c r="E232" s="183"/>
      <c r="G232" s="183"/>
      <c r="J232" s="183"/>
    </row>
    <row r="233" spans="5:10" x14ac:dyDescent="0.35">
      <c r="E233" s="183"/>
      <c r="G233" s="183"/>
      <c r="J233" s="183"/>
    </row>
    <row r="234" spans="5:10" x14ac:dyDescent="0.35">
      <c r="E234" s="183"/>
      <c r="G234" s="183"/>
      <c r="J234" s="183"/>
    </row>
    <row r="235" spans="5:10" x14ac:dyDescent="0.35">
      <c r="E235" s="183"/>
      <c r="G235" s="183"/>
      <c r="J235" s="183"/>
    </row>
    <row r="236" spans="5:10" x14ac:dyDescent="0.35">
      <c r="E236" s="183"/>
      <c r="G236" s="183"/>
      <c r="J236" s="183"/>
    </row>
    <row r="237" spans="5:10" x14ac:dyDescent="0.35">
      <c r="E237" s="183"/>
      <c r="G237" s="183"/>
      <c r="J237" s="183"/>
    </row>
    <row r="238" spans="5:10" x14ac:dyDescent="0.35">
      <c r="E238" s="183"/>
      <c r="G238" s="183"/>
      <c r="J238" s="183"/>
    </row>
    <row r="239" spans="5:10" x14ac:dyDescent="0.35">
      <c r="E239" s="183"/>
      <c r="G239" s="183"/>
      <c r="J239" s="183"/>
    </row>
    <row r="240" spans="5:10" x14ac:dyDescent="0.35">
      <c r="E240" s="183"/>
      <c r="G240" s="183"/>
      <c r="J240" s="183"/>
    </row>
    <row r="241" spans="5:10" x14ac:dyDescent="0.35">
      <c r="E241" s="183"/>
      <c r="G241" s="183"/>
      <c r="J241" s="183"/>
    </row>
    <row r="242" spans="5:10" x14ac:dyDescent="0.35">
      <c r="E242" s="183"/>
      <c r="G242" s="183"/>
      <c r="J242" s="183"/>
    </row>
    <row r="243" spans="5:10" x14ac:dyDescent="0.35">
      <c r="E243" s="183"/>
      <c r="G243" s="183"/>
      <c r="J243" s="183"/>
    </row>
    <row r="244" spans="5:10" x14ac:dyDescent="0.35">
      <c r="E244" s="183"/>
      <c r="G244" s="183"/>
      <c r="J244" s="183"/>
    </row>
    <row r="245" spans="5:10" x14ac:dyDescent="0.35">
      <c r="E245" s="183"/>
      <c r="G245" s="183"/>
      <c r="J245" s="183"/>
    </row>
    <row r="246" spans="5:10" x14ac:dyDescent="0.35">
      <c r="E246" s="183"/>
      <c r="G246" s="183"/>
      <c r="J246" s="183"/>
    </row>
    <row r="247" spans="5:10" x14ac:dyDescent="0.35">
      <c r="E247" s="183"/>
      <c r="G247" s="183"/>
      <c r="J247" s="183"/>
    </row>
    <row r="248" spans="5:10" x14ac:dyDescent="0.35">
      <c r="E248" s="183"/>
      <c r="G248" s="183"/>
      <c r="J248" s="183"/>
    </row>
  </sheetData>
  <mergeCells count="1">
    <mergeCell ref="F44:G44"/>
  </mergeCells>
  <conditionalFormatting sqref="A5:C8 D5:J38 C40:C41">
    <cfRule type="cellIs" dxfId="111" priority="6" stopIfTrue="1" operator="equal">
      <formula>"&lt;&gt;"""""</formula>
    </cfRule>
  </conditionalFormatting>
  <conditionalFormatting sqref="A10:C38">
    <cfRule type="cellIs" dxfId="110" priority="2" stopIfTrue="1" operator="equal">
      <formula>"&lt;&gt;"""""</formula>
    </cfRule>
  </conditionalFormatting>
  <conditionalFormatting sqref="A39:J39">
    <cfRule type="cellIs" dxfId="109" priority="3" stopIfTrue="1" operator="equal">
      <formula>"&lt;&gt;"""""</formula>
    </cfRule>
  </conditionalFormatting>
  <conditionalFormatting sqref="C2:C3">
    <cfRule type="cellIs" dxfId="108" priority="5" stopIfTrue="1" operator="equal">
      <formula>"&lt;&gt;"""""</formula>
    </cfRule>
  </conditionalFormatting>
  <conditionalFormatting sqref="C45:D48">
    <cfRule type="cellIs" dxfId="107" priority="4" stopIfTrue="1" operator="equal">
      <formula>"&lt;&gt;"""""</formula>
    </cfRule>
  </conditionalFormatting>
  <conditionalFormatting sqref="D41:J41">
    <cfRule type="cellIs" dxfId="106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E350-4FC2-4A6D-8045-8B952FE945FB}">
  <dimension ref="A1:BD185"/>
  <sheetViews>
    <sheetView topLeftCell="AL122" workbookViewId="0">
      <selection activeCell="AP136" sqref="AP136"/>
    </sheetView>
  </sheetViews>
  <sheetFormatPr defaultColWidth="22" defaultRowHeight="10.5" x14ac:dyDescent="0.25"/>
  <cols>
    <col min="1" max="1" width="39" style="255" bestFit="1" customWidth="1"/>
    <col min="2" max="2" width="14.81640625" style="256" bestFit="1" customWidth="1"/>
    <col min="3" max="3" width="15" style="256" bestFit="1" customWidth="1"/>
    <col min="4" max="4" width="22.453125" style="256" customWidth="1"/>
    <col min="5" max="5" width="26.54296875" style="257" customWidth="1"/>
    <col min="6" max="6" width="14" style="257" customWidth="1"/>
    <col min="7" max="7" width="13.81640625" style="257" customWidth="1"/>
    <col min="8" max="11" width="15" style="257" customWidth="1"/>
    <col min="12" max="12" width="20.26953125" style="257" customWidth="1"/>
    <col min="13" max="31" width="15" style="257" customWidth="1"/>
    <col min="32" max="32" width="16.54296875" style="257" customWidth="1"/>
    <col min="33" max="38" width="15" style="257" customWidth="1"/>
    <col min="39" max="39" width="26.54296875" style="257" customWidth="1"/>
    <col min="40" max="40" width="13.7265625" style="258" customWidth="1"/>
    <col min="41" max="41" width="12.7265625" style="258" customWidth="1"/>
    <col min="42" max="42" width="22.1796875" style="259" bestFit="1" customWidth="1"/>
    <col min="43" max="16384" width="22" style="256"/>
  </cols>
  <sheetData>
    <row r="1" spans="1:42" ht="12" hidden="1" customHeight="1" x14ac:dyDescent="0.25"/>
    <row r="2" spans="1:42" ht="12" hidden="1" customHeight="1" x14ac:dyDescent="0.25">
      <c r="A2" s="260"/>
      <c r="B2" s="261"/>
      <c r="C2" s="261"/>
      <c r="D2" s="261"/>
      <c r="E2" s="262"/>
      <c r="F2" s="262"/>
      <c r="G2" s="262"/>
      <c r="H2" s="263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334"/>
      <c r="U2" s="334"/>
      <c r="V2" s="334"/>
      <c r="W2" s="334"/>
      <c r="X2" s="264"/>
      <c r="Y2" s="262"/>
      <c r="Z2" s="262"/>
      <c r="AA2" s="262"/>
      <c r="AB2" s="262"/>
      <c r="AC2" s="263"/>
      <c r="AD2" s="262"/>
      <c r="AE2" s="262"/>
      <c r="AF2" s="262"/>
      <c r="AG2" s="262"/>
      <c r="AH2" s="262"/>
      <c r="AI2" s="262"/>
      <c r="AJ2" s="262"/>
      <c r="AK2" s="262"/>
      <c r="AL2" s="262"/>
      <c r="AM2" s="262"/>
    </row>
    <row r="3" spans="1:42" ht="48" hidden="1" customHeight="1" x14ac:dyDescent="0.25"/>
    <row r="4" spans="1:42" ht="48" hidden="1" customHeight="1" x14ac:dyDescent="0.25">
      <c r="A4" s="336" t="s">
        <v>418</v>
      </c>
      <c r="B4" s="336"/>
      <c r="C4" s="336"/>
      <c r="D4" s="336"/>
      <c r="E4" s="336"/>
    </row>
    <row r="5" spans="1:42" ht="48" hidden="1" customHeight="1" x14ac:dyDescent="0.25"/>
    <row r="6" spans="1:42" s="268" customFormat="1" ht="51.75" customHeight="1" x14ac:dyDescent="0.25">
      <c r="A6" s="337"/>
      <c r="B6" s="338" t="s">
        <v>419</v>
      </c>
      <c r="C6" s="338" t="s">
        <v>70</v>
      </c>
      <c r="D6" s="338" t="s">
        <v>420</v>
      </c>
      <c r="E6" s="265" t="s">
        <v>556</v>
      </c>
      <c r="F6" s="332" t="s">
        <v>557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3"/>
      <c r="S6" s="266" t="s">
        <v>558</v>
      </c>
      <c r="T6" s="332" t="s">
        <v>559</v>
      </c>
      <c r="U6" s="335"/>
      <c r="V6" s="335"/>
      <c r="W6" s="333"/>
      <c r="X6" s="266" t="s">
        <v>560</v>
      </c>
      <c r="Y6" s="332" t="s">
        <v>561</v>
      </c>
      <c r="Z6" s="333"/>
      <c r="AA6" s="332" t="s">
        <v>562</v>
      </c>
      <c r="AB6" s="333"/>
      <c r="AC6" s="266" t="s">
        <v>563</v>
      </c>
      <c r="AD6" s="332" t="s">
        <v>421</v>
      </c>
      <c r="AE6" s="333"/>
      <c r="AF6" s="266" t="s">
        <v>422</v>
      </c>
      <c r="AG6" s="332" t="s">
        <v>564</v>
      </c>
      <c r="AH6" s="333"/>
      <c r="AI6" s="266" t="s">
        <v>565</v>
      </c>
      <c r="AJ6" s="266" t="s">
        <v>566</v>
      </c>
      <c r="AK6" s="266" t="s">
        <v>567</v>
      </c>
      <c r="AL6" s="266" t="s">
        <v>568</v>
      </c>
      <c r="AM6" s="266" t="s">
        <v>383</v>
      </c>
      <c r="AN6" s="277"/>
      <c r="AO6" s="277"/>
      <c r="AP6" s="267"/>
    </row>
    <row r="7" spans="1:42" s="268" customFormat="1" ht="54.65" customHeight="1" x14ac:dyDescent="0.25">
      <c r="A7" s="337"/>
      <c r="B7" s="338"/>
      <c r="C7" s="338"/>
      <c r="D7" s="338"/>
      <c r="E7" s="269" t="s">
        <v>423</v>
      </c>
      <c r="F7" s="269" t="s">
        <v>424</v>
      </c>
      <c r="G7" s="270" t="s">
        <v>425</v>
      </c>
      <c r="H7" s="269" t="s">
        <v>426</v>
      </c>
      <c r="I7" s="269" t="s">
        <v>427</v>
      </c>
      <c r="J7" s="269" t="s">
        <v>428</v>
      </c>
      <c r="K7" s="269" t="s">
        <v>429</v>
      </c>
      <c r="L7" s="269" t="s">
        <v>430</v>
      </c>
      <c r="M7" s="269" t="s">
        <v>431</v>
      </c>
      <c r="N7" s="269" t="s">
        <v>432</v>
      </c>
      <c r="O7" s="269" t="s">
        <v>433</v>
      </c>
      <c r="P7" s="269" t="s">
        <v>434</v>
      </c>
      <c r="Q7" s="269" t="s">
        <v>435</v>
      </c>
      <c r="R7" s="271" t="s">
        <v>436</v>
      </c>
      <c r="S7" s="269" t="s">
        <v>437</v>
      </c>
      <c r="T7" s="270" t="s">
        <v>438</v>
      </c>
      <c r="U7" s="270" t="s">
        <v>439</v>
      </c>
      <c r="V7" s="270" t="s">
        <v>440</v>
      </c>
      <c r="W7" s="270" t="s">
        <v>441</v>
      </c>
      <c r="X7" s="269" t="s">
        <v>442</v>
      </c>
      <c r="Y7" s="269" t="s">
        <v>443</v>
      </c>
      <c r="Z7" s="269" t="s">
        <v>444</v>
      </c>
      <c r="AA7" s="272" t="s">
        <v>445</v>
      </c>
      <c r="AB7" s="269" t="s">
        <v>76</v>
      </c>
      <c r="AC7" s="269" t="s">
        <v>446</v>
      </c>
      <c r="AD7" s="269" t="s">
        <v>447</v>
      </c>
      <c r="AE7" s="269" t="s">
        <v>448</v>
      </c>
      <c r="AF7" s="269" t="s">
        <v>449</v>
      </c>
      <c r="AG7" s="269" t="s">
        <v>13</v>
      </c>
      <c r="AH7" s="269" t="s">
        <v>14</v>
      </c>
      <c r="AI7" s="269" t="s">
        <v>450</v>
      </c>
      <c r="AJ7" s="269" t="s">
        <v>451</v>
      </c>
      <c r="AK7" s="269" t="s">
        <v>452</v>
      </c>
      <c r="AL7" s="269" t="s">
        <v>24</v>
      </c>
      <c r="AM7" s="269" t="s">
        <v>453</v>
      </c>
      <c r="AN7" s="277"/>
      <c r="AO7" s="277"/>
      <c r="AP7" s="277"/>
    </row>
    <row r="8" spans="1:42" s="278" customFormat="1" x14ac:dyDescent="0.25">
      <c r="A8" s="273" t="s">
        <v>454</v>
      </c>
      <c r="B8" s="274"/>
      <c r="C8" s="274"/>
      <c r="D8" s="274"/>
      <c r="E8" s="274"/>
      <c r="F8" s="274"/>
      <c r="G8" s="275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6"/>
      <c r="U8" s="276"/>
      <c r="V8" s="276"/>
      <c r="W8" s="276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7"/>
      <c r="AO8" s="277"/>
      <c r="AP8" s="277"/>
    </row>
    <row r="9" spans="1:42" s="278" customFormat="1" x14ac:dyDescent="0.25">
      <c r="A9" s="279" t="s">
        <v>455</v>
      </c>
      <c r="B9" s="280">
        <v>5</v>
      </c>
      <c r="C9" s="280">
        <v>337</v>
      </c>
      <c r="D9" s="280">
        <v>342</v>
      </c>
      <c r="E9" s="281">
        <v>337</v>
      </c>
      <c r="F9" s="281">
        <v>0</v>
      </c>
      <c r="G9" s="282">
        <v>0</v>
      </c>
      <c r="H9" s="281">
        <v>0</v>
      </c>
      <c r="I9" s="281">
        <v>0</v>
      </c>
      <c r="J9" s="281">
        <v>0</v>
      </c>
      <c r="K9" s="281">
        <v>0</v>
      </c>
      <c r="L9" s="281">
        <v>0</v>
      </c>
      <c r="M9" s="281">
        <v>0</v>
      </c>
      <c r="N9" s="281">
        <v>0</v>
      </c>
      <c r="O9" s="281">
        <v>0</v>
      </c>
      <c r="P9" s="281">
        <v>0</v>
      </c>
      <c r="Q9" s="281">
        <v>0</v>
      </c>
      <c r="R9" s="281">
        <v>0</v>
      </c>
      <c r="S9" s="281">
        <v>0</v>
      </c>
      <c r="T9" s="281">
        <v>0</v>
      </c>
      <c r="U9" s="281">
        <v>0</v>
      </c>
      <c r="V9" s="281">
        <v>0</v>
      </c>
      <c r="W9" s="281">
        <v>0</v>
      </c>
      <c r="X9" s="283">
        <v>3</v>
      </c>
      <c r="Y9" s="284">
        <v>0</v>
      </c>
      <c r="Z9" s="281">
        <v>0</v>
      </c>
      <c r="AA9" s="281">
        <v>0</v>
      </c>
      <c r="AB9" s="280">
        <v>2</v>
      </c>
      <c r="AC9" s="281">
        <v>0</v>
      </c>
      <c r="AD9" s="281">
        <v>0</v>
      </c>
      <c r="AE9" s="281">
        <v>0</v>
      </c>
      <c r="AF9" s="281">
        <v>0</v>
      </c>
      <c r="AG9" s="281">
        <v>0</v>
      </c>
      <c r="AH9" s="281">
        <v>0</v>
      </c>
      <c r="AI9" s="281">
        <v>0</v>
      </c>
      <c r="AJ9" s="281">
        <v>0</v>
      </c>
      <c r="AK9" s="281">
        <v>0</v>
      </c>
      <c r="AL9" s="281">
        <v>0</v>
      </c>
      <c r="AM9" s="281">
        <v>0</v>
      </c>
      <c r="AN9" s="277"/>
      <c r="AO9" s="277"/>
      <c r="AP9" s="277"/>
    </row>
    <row r="10" spans="1:42" s="278" customFormat="1" x14ac:dyDescent="0.25">
      <c r="A10" s="279" t="s">
        <v>456</v>
      </c>
      <c r="B10" s="280">
        <v>48</v>
      </c>
      <c r="C10" s="280">
        <v>421</v>
      </c>
      <c r="D10" s="280">
        <v>469</v>
      </c>
      <c r="E10" s="281">
        <v>421</v>
      </c>
      <c r="F10" s="281">
        <v>2</v>
      </c>
      <c r="G10" s="282">
        <v>0</v>
      </c>
      <c r="H10" s="281">
        <v>0</v>
      </c>
      <c r="I10" s="281">
        <v>0</v>
      </c>
      <c r="J10" s="281">
        <v>0</v>
      </c>
      <c r="K10" s="281">
        <v>0</v>
      </c>
      <c r="L10" s="281">
        <v>0</v>
      </c>
      <c r="M10" s="281">
        <v>0</v>
      </c>
      <c r="N10" s="281">
        <v>0</v>
      </c>
      <c r="O10" s="281">
        <v>0</v>
      </c>
      <c r="P10" s="281">
        <v>0</v>
      </c>
      <c r="Q10" s="281">
        <v>0</v>
      </c>
      <c r="R10" s="281">
        <v>0</v>
      </c>
      <c r="S10" s="281">
        <v>0</v>
      </c>
      <c r="T10" s="281">
        <v>0</v>
      </c>
      <c r="U10" s="281">
        <v>0</v>
      </c>
      <c r="V10" s="281">
        <v>0</v>
      </c>
      <c r="W10" s="281">
        <v>0</v>
      </c>
      <c r="X10" s="283">
        <v>2</v>
      </c>
      <c r="Y10" s="284">
        <v>0</v>
      </c>
      <c r="Z10" s="281">
        <v>0</v>
      </c>
      <c r="AA10" s="281">
        <v>0</v>
      </c>
      <c r="AB10" s="280">
        <v>44</v>
      </c>
      <c r="AC10" s="281">
        <v>0</v>
      </c>
      <c r="AD10" s="281">
        <v>0</v>
      </c>
      <c r="AE10" s="281">
        <v>0</v>
      </c>
      <c r="AF10" s="281">
        <v>0</v>
      </c>
      <c r="AG10" s="281">
        <v>0</v>
      </c>
      <c r="AH10" s="281">
        <v>0</v>
      </c>
      <c r="AI10" s="281">
        <v>0</v>
      </c>
      <c r="AJ10" s="281">
        <v>0</v>
      </c>
      <c r="AK10" s="281">
        <v>0</v>
      </c>
      <c r="AL10" s="281">
        <v>0</v>
      </c>
      <c r="AM10" s="281">
        <v>0</v>
      </c>
      <c r="AN10" s="277"/>
      <c r="AO10" s="277"/>
      <c r="AP10" s="277"/>
    </row>
    <row r="11" spans="1:42" s="278" customFormat="1" x14ac:dyDescent="0.25">
      <c r="A11" s="279" t="s">
        <v>457</v>
      </c>
      <c r="B11" s="280">
        <v>1390</v>
      </c>
      <c r="C11" s="280">
        <v>2455</v>
      </c>
      <c r="D11" s="280">
        <v>3845</v>
      </c>
      <c r="E11" s="281">
        <v>2455</v>
      </c>
      <c r="F11" s="281">
        <v>274</v>
      </c>
      <c r="G11" s="282">
        <v>0</v>
      </c>
      <c r="H11" s="281">
        <v>0</v>
      </c>
      <c r="I11" s="281">
        <v>0</v>
      </c>
      <c r="J11" s="281">
        <v>5</v>
      </c>
      <c r="K11" s="281">
        <v>0</v>
      </c>
      <c r="L11" s="281">
        <v>0</v>
      </c>
      <c r="M11" s="281">
        <v>0</v>
      </c>
      <c r="N11" s="281">
        <v>0</v>
      </c>
      <c r="O11" s="281">
        <v>0</v>
      </c>
      <c r="P11" s="281">
        <v>0</v>
      </c>
      <c r="Q11" s="281">
        <v>0</v>
      </c>
      <c r="R11" s="281">
        <v>0</v>
      </c>
      <c r="S11" s="281">
        <v>0</v>
      </c>
      <c r="T11" s="281">
        <v>0</v>
      </c>
      <c r="U11" s="281">
        <v>0</v>
      </c>
      <c r="V11" s="281">
        <v>0</v>
      </c>
      <c r="W11" s="281">
        <v>0</v>
      </c>
      <c r="X11" s="283">
        <v>707</v>
      </c>
      <c r="Y11" s="281">
        <v>160</v>
      </c>
      <c r="Z11" s="281">
        <v>0</v>
      </c>
      <c r="AA11" s="281">
        <v>0</v>
      </c>
      <c r="AB11" s="280">
        <v>209</v>
      </c>
      <c r="AC11" s="281">
        <v>0</v>
      </c>
      <c r="AD11" s="281">
        <v>0</v>
      </c>
      <c r="AE11" s="281">
        <v>32</v>
      </c>
      <c r="AF11" s="281">
        <v>0</v>
      </c>
      <c r="AG11" s="281">
        <v>0</v>
      </c>
      <c r="AH11" s="281">
        <v>0</v>
      </c>
      <c r="AI11" s="281">
        <v>0</v>
      </c>
      <c r="AJ11" s="281">
        <v>0</v>
      </c>
      <c r="AK11" s="281">
        <v>0</v>
      </c>
      <c r="AL11" s="281">
        <v>3</v>
      </c>
      <c r="AM11" s="281">
        <v>0</v>
      </c>
      <c r="AN11" s="277"/>
      <c r="AO11" s="277"/>
      <c r="AP11" s="277"/>
    </row>
    <row r="12" spans="1:42" s="278" customFormat="1" x14ac:dyDescent="0.25">
      <c r="A12" s="279" t="s">
        <v>458</v>
      </c>
      <c r="B12" s="280">
        <v>4731</v>
      </c>
      <c r="C12" s="280">
        <v>3331</v>
      </c>
      <c r="D12" s="280">
        <v>8062</v>
      </c>
      <c r="E12" s="281">
        <v>3331</v>
      </c>
      <c r="F12" s="281">
        <v>342</v>
      </c>
      <c r="G12" s="282">
        <v>23</v>
      </c>
      <c r="H12" s="280">
        <v>2</v>
      </c>
      <c r="I12" s="281">
        <v>0</v>
      </c>
      <c r="J12" s="281">
        <v>5</v>
      </c>
      <c r="K12" s="281">
        <v>0</v>
      </c>
      <c r="L12" s="281">
        <v>0</v>
      </c>
      <c r="M12" s="281">
        <v>0</v>
      </c>
      <c r="N12" s="281">
        <v>0</v>
      </c>
      <c r="O12" s="281">
        <v>0</v>
      </c>
      <c r="P12" s="281">
        <v>0</v>
      </c>
      <c r="Q12" s="281">
        <v>0</v>
      </c>
      <c r="R12" s="281">
        <v>0</v>
      </c>
      <c r="S12" s="281">
        <v>0</v>
      </c>
      <c r="T12" s="281">
        <v>0</v>
      </c>
      <c r="U12" s="281">
        <v>0</v>
      </c>
      <c r="V12" s="281">
        <v>0</v>
      </c>
      <c r="W12" s="281">
        <v>0</v>
      </c>
      <c r="X12" s="283">
        <v>1546</v>
      </c>
      <c r="Y12" s="281">
        <v>623</v>
      </c>
      <c r="Z12" s="281">
        <v>0</v>
      </c>
      <c r="AA12" s="281">
        <v>0</v>
      </c>
      <c r="AB12" s="280">
        <v>2084</v>
      </c>
      <c r="AC12" s="281">
        <v>0</v>
      </c>
      <c r="AD12" s="281">
        <v>0</v>
      </c>
      <c r="AE12" s="281">
        <v>101</v>
      </c>
      <c r="AF12" s="281">
        <v>0</v>
      </c>
      <c r="AG12" s="281">
        <v>2</v>
      </c>
      <c r="AH12" s="281">
        <v>0</v>
      </c>
      <c r="AI12" s="281">
        <v>0</v>
      </c>
      <c r="AJ12" s="281">
        <v>2</v>
      </c>
      <c r="AK12" s="281">
        <v>0</v>
      </c>
      <c r="AL12" s="281">
        <v>1</v>
      </c>
      <c r="AM12" s="281">
        <v>0</v>
      </c>
      <c r="AN12" s="277"/>
      <c r="AO12" s="277"/>
      <c r="AP12" s="277"/>
    </row>
    <row r="13" spans="1:42" s="278" customFormat="1" x14ac:dyDescent="0.25">
      <c r="A13" s="279" t="s">
        <v>459</v>
      </c>
      <c r="B13" s="280">
        <v>7866</v>
      </c>
      <c r="C13" s="280">
        <v>2783</v>
      </c>
      <c r="D13" s="280">
        <v>10649</v>
      </c>
      <c r="E13" s="281">
        <v>2783</v>
      </c>
      <c r="F13" s="281">
        <v>263</v>
      </c>
      <c r="G13" s="282">
        <v>8</v>
      </c>
      <c r="H13" s="281">
        <v>0</v>
      </c>
      <c r="I13" s="281">
        <v>0</v>
      </c>
      <c r="J13" s="281">
        <v>15</v>
      </c>
      <c r="K13" s="281">
        <v>0</v>
      </c>
      <c r="L13" s="281">
        <v>5</v>
      </c>
      <c r="M13" s="281">
        <v>0</v>
      </c>
      <c r="N13" s="281">
        <v>2</v>
      </c>
      <c r="O13" s="281">
        <v>0</v>
      </c>
      <c r="P13" s="281">
        <v>4</v>
      </c>
      <c r="Q13" s="281">
        <v>0</v>
      </c>
      <c r="R13" s="281">
        <v>0</v>
      </c>
      <c r="S13" s="281">
        <v>0</v>
      </c>
      <c r="T13" s="281">
        <v>0</v>
      </c>
      <c r="U13" s="281">
        <v>0</v>
      </c>
      <c r="V13" s="281">
        <v>0</v>
      </c>
      <c r="W13" s="281">
        <v>0</v>
      </c>
      <c r="X13" s="283">
        <v>2082</v>
      </c>
      <c r="Y13" s="281">
        <v>934</v>
      </c>
      <c r="Z13" s="281">
        <v>0</v>
      </c>
      <c r="AA13" s="281">
        <v>0</v>
      </c>
      <c r="AB13" s="280">
        <v>4520</v>
      </c>
      <c r="AC13" s="281">
        <v>0</v>
      </c>
      <c r="AD13" s="281">
        <v>0</v>
      </c>
      <c r="AE13" s="281">
        <v>24</v>
      </c>
      <c r="AF13" s="281">
        <v>0</v>
      </c>
      <c r="AG13" s="281">
        <v>0</v>
      </c>
      <c r="AH13" s="281">
        <v>0</v>
      </c>
      <c r="AI13" s="281">
        <v>0</v>
      </c>
      <c r="AJ13" s="281">
        <v>5</v>
      </c>
      <c r="AK13" s="281">
        <v>0</v>
      </c>
      <c r="AL13" s="281">
        <v>4</v>
      </c>
      <c r="AM13" s="281">
        <v>0</v>
      </c>
      <c r="AN13" s="277"/>
      <c r="AO13" s="277"/>
      <c r="AP13" s="277"/>
    </row>
    <row r="14" spans="1:42" s="278" customFormat="1" x14ac:dyDescent="0.25">
      <c r="A14" s="279" t="s">
        <v>460</v>
      </c>
      <c r="B14" s="280">
        <v>6585</v>
      </c>
      <c r="C14" s="280">
        <v>1262</v>
      </c>
      <c r="D14" s="280">
        <v>7847</v>
      </c>
      <c r="E14" s="281">
        <v>1262</v>
      </c>
      <c r="F14" s="281">
        <v>109</v>
      </c>
      <c r="G14" s="282">
        <v>6</v>
      </c>
      <c r="H14" s="281">
        <v>0</v>
      </c>
      <c r="I14" s="281">
        <v>0</v>
      </c>
      <c r="J14" s="281">
        <v>3</v>
      </c>
      <c r="K14" s="281">
        <v>0</v>
      </c>
      <c r="L14" s="281">
        <v>0</v>
      </c>
      <c r="M14" s="281">
        <v>0</v>
      </c>
      <c r="N14" s="281">
        <v>1</v>
      </c>
      <c r="O14" s="281">
        <v>0</v>
      </c>
      <c r="P14" s="281">
        <v>0</v>
      </c>
      <c r="Q14" s="281">
        <v>0</v>
      </c>
      <c r="R14" s="281">
        <v>0</v>
      </c>
      <c r="S14" s="281">
        <v>0</v>
      </c>
      <c r="T14" s="281">
        <v>0</v>
      </c>
      <c r="U14" s="281">
        <v>0</v>
      </c>
      <c r="V14" s="281">
        <v>0</v>
      </c>
      <c r="W14" s="281">
        <v>0</v>
      </c>
      <c r="X14" s="283">
        <v>1903</v>
      </c>
      <c r="Y14" s="281">
        <v>521</v>
      </c>
      <c r="Z14" s="281">
        <v>0</v>
      </c>
      <c r="AA14" s="281">
        <v>0</v>
      </c>
      <c r="AB14" s="280">
        <v>4007</v>
      </c>
      <c r="AC14" s="281">
        <v>0</v>
      </c>
      <c r="AD14" s="281">
        <v>0</v>
      </c>
      <c r="AE14" s="281">
        <v>32</v>
      </c>
      <c r="AF14" s="281">
        <v>0</v>
      </c>
      <c r="AG14" s="281">
        <v>0</v>
      </c>
      <c r="AH14" s="281">
        <v>0</v>
      </c>
      <c r="AI14" s="281">
        <v>0</v>
      </c>
      <c r="AJ14" s="281">
        <v>3</v>
      </c>
      <c r="AK14" s="281">
        <v>0</v>
      </c>
      <c r="AL14" s="281">
        <v>0</v>
      </c>
      <c r="AM14" s="281">
        <v>0</v>
      </c>
      <c r="AN14" s="277"/>
      <c r="AO14" s="277"/>
      <c r="AP14" s="277"/>
    </row>
    <row r="15" spans="1:42" s="278" customFormat="1" x14ac:dyDescent="0.25">
      <c r="A15" s="279" t="s">
        <v>461</v>
      </c>
      <c r="B15" s="280">
        <v>10992</v>
      </c>
      <c r="C15" s="280">
        <v>7812</v>
      </c>
      <c r="D15" s="280">
        <v>18804</v>
      </c>
      <c r="E15" s="281">
        <v>7812</v>
      </c>
      <c r="F15" s="281">
        <v>63</v>
      </c>
      <c r="G15" s="282">
        <v>11</v>
      </c>
      <c r="H15" s="281">
        <v>0</v>
      </c>
      <c r="I15" s="281">
        <v>0</v>
      </c>
      <c r="J15" s="281">
        <v>2</v>
      </c>
      <c r="K15" s="281">
        <v>0</v>
      </c>
      <c r="L15" s="281">
        <v>0</v>
      </c>
      <c r="M15" s="281">
        <v>0</v>
      </c>
      <c r="N15" s="281">
        <v>1</v>
      </c>
      <c r="O15" s="281">
        <v>0</v>
      </c>
      <c r="P15" s="281">
        <v>0</v>
      </c>
      <c r="Q15" s="281">
        <v>0</v>
      </c>
      <c r="R15" s="281">
        <v>0</v>
      </c>
      <c r="S15" s="281">
        <v>0</v>
      </c>
      <c r="T15" s="281">
        <v>0</v>
      </c>
      <c r="U15" s="281">
        <v>0</v>
      </c>
      <c r="V15" s="281">
        <v>0</v>
      </c>
      <c r="W15" s="281">
        <v>0</v>
      </c>
      <c r="X15" s="283">
        <v>2275</v>
      </c>
      <c r="Y15" s="281">
        <v>1060</v>
      </c>
      <c r="Z15" s="281">
        <v>0</v>
      </c>
      <c r="AA15" s="281">
        <v>0</v>
      </c>
      <c r="AB15" s="280">
        <v>7528</v>
      </c>
      <c r="AC15" s="281">
        <v>0</v>
      </c>
      <c r="AD15" s="281">
        <v>0</v>
      </c>
      <c r="AE15" s="281">
        <v>32</v>
      </c>
      <c r="AF15" s="281">
        <v>0</v>
      </c>
      <c r="AG15" s="281">
        <v>6</v>
      </c>
      <c r="AH15" s="281">
        <v>0</v>
      </c>
      <c r="AI15" s="281">
        <v>0</v>
      </c>
      <c r="AJ15" s="281">
        <v>7</v>
      </c>
      <c r="AK15" s="281">
        <v>0</v>
      </c>
      <c r="AL15" s="281">
        <v>7</v>
      </c>
      <c r="AM15" s="281">
        <v>0</v>
      </c>
      <c r="AN15" s="277"/>
      <c r="AO15" s="277"/>
      <c r="AP15" s="277"/>
    </row>
    <row r="16" spans="1:42" s="278" customFormat="1" x14ac:dyDescent="0.25">
      <c r="A16" s="279" t="s">
        <v>462</v>
      </c>
      <c r="B16" s="280">
        <v>3956</v>
      </c>
      <c r="C16" s="280">
        <v>3482</v>
      </c>
      <c r="D16" s="280">
        <v>7438</v>
      </c>
      <c r="E16" s="285">
        <v>3482</v>
      </c>
      <c r="F16" s="285">
        <v>242</v>
      </c>
      <c r="G16" s="282">
        <v>2</v>
      </c>
      <c r="H16" s="281">
        <v>0</v>
      </c>
      <c r="I16" s="281">
        <v>0</v>
      </c>
      <c r="J16" s="285">
        <v>1</v>
      </c>
      <c r="K16" s="285">
        <v>2</v>
      </c>
      <c r="L16" s="285">
        <v>0</v>
      </c>
      <c r="M16" s="285">
        <v>1</v>
      </c>
      <c r="N16" s="285">
        <v>0</v>
      </c>
      <c r="O16" s="285">
        <v>0</v>
      </c>
      <c r="P16" s="285">
        <v>1</v>
      </c>
      <c r="Q16" s="285">
        <v>0</v>
      </c>
      <c r="R16" s="281">
        <v>1</v>
      </c>
      <c r="S16" s="285">
        <v>0</v>
      </c>
      <c r="T16" s="281">
        <v>0</v>
      </c>
      <c r="U16" s="281">
        <v>0</v>
      </c>
      <c r="V16" s="281">
        <v>0</v>
      </c>
      <c r="W16" s="281">
        <v>0</v>
      </c>
      <c r="X16" s="286">
        <v>743</v>
      </c>
      <c r="Y16" s="281">
        <v>629</v>
      </c>
      <c r="Z16" s="281">
        <v>0</v>
      </c>
      <c r="AA16" s="281">
        <v>0</v>
      </c>
      <c r="AB16" s="280">
        <v>2276</v>
      </c>
      <c r="AC16" s="281">
        <v>0</v>
      </c>
      <c r="AD16" s="281">
        <v>0</v>
      </c>
      <c r="AE16" s="285">
        <v>26</v>
      </c>
      <c r="AF16" s="285">
        <v>2</v>
      </c>
      <c r="AG16" s="285">
        <v>14</v>
      </c>
      <c r="AH16" s="285">
        <v>0</v>
      </c>
      <c r="AI16" s="281">
        <v>0</v>
      </c>
      <c r="AJ16" s="285">
        <v>10</v>
      </c>
      <c r="AK16" s="281">
        <v>0</v>
      </c>
      <c r="AL16" s="285">
        <v>6</v>
      </c>
      <c r="AM16" s="285">
        <v>0</v>
      </c>
      <c r="AN16" s="277"/>
      <c r="AO16" s="277"/>
      <c r="AP16" s="277"/>
    </row>
    <row r="17" spans="1:42" s="278" customFormat="1" x14ac:dyDescent="0.25">
      <c r="A17" s="287" t="s">
        <v>463</v>
      </c>
      <c r="B17" s="288">
        <v>35573</v>
      </c>
      <c r="C17" s="280">
        <v>21883</v>
      </c>
      <c r="D17" s="289">
        <v>57456</v>
      </c>
      <c r="E17" s="288">
        <v>21883</v>
      </c>
      <c r="F17" s="288">
        <v>1295</v>
      </c>
      <c r="G17" s="290">
        <v>50</v>
      </c>
      <c r="H17" s="288">
        <v>2</v>
      </c>
      <c r="I17" s="288">
        <v>0</v>
      </c>
      <c r="J17" s="288">
        <v>31</v>
      </c>
      <c r="K17" s="288">
        <v>2</v>
      </c>
      <c r="L17" s="288">
        <v>5</v>
      </c>
      <c r="M17" s="288">
        <v>1</v>
      </c>
      <c r="N17" s="288">
        <v>4</v>
      </c>
      <c r="O17" s="288">
        <v>0</v>
      </c>
      <c r="P17" s="288">
        <v>5</v>
      </c>
      <c r="Q17" s="288">
        <v>0</v>
      </c>
      <c r="R17" s="288">
        <v>1</v>
      </c>
      <c r="S17" s="288">
        <v>0</v>
      </c>
      <c r="T17" s="288">
        <v>0</v>
      </c>
      <c r="U17" s="288">
        <v>0</v>
      </c>
      <c r="V17" s="288">
        <v>0</v>
      </c>
      <c r="W17" s="288">
        <v>0</v>
      </c>
      <c r="X17" s="288">
        <v>9261</v>
      </c>
      <c r="Y17" s="288">
        <v>3927</v>
      </c>
      <c r="Z17" s="288">
        <v>0</v>
      </c>
      <c r="AA17" s="288">
        <v>0</v>
      </c>
      <c r="AB17" s="280">
        <v>20670</v>
      </c>
      <c r="AC17" s="288">
        <v>0</v>
      </c>
      <c r="AD17" s="288">
        <v>0</v>
      </c>
      <c r="AE17" s="288">
        <v>247</v>
      </c>
      <c r="AF17" s="288">
        <v>2</v>
      </c>
      <c r="AG17" s="288">
        <v>22</v>
      </c>
      <c r="AH17" s="288">
        <v>0</v>
      </c>
      <c r="AI17" s="288">
        <v>0</v>
      </c>
      <c r="AJ17" s="288">
        <v>27</v>
      </c>
      <c r="AK17" s="288">
        <v>0</v>
      </c>
      <c r="AL17" s="288">
        <v>21</v>
      </c>
      <c r="AM17" s="288">
        <v>0</v>
      </c>
      <c r="AN17" s="277"/>
      <c r="AO17" s="277"/>
      <c r="AP17" s="277"/>
    </row>
    <row r="18" spans="1:42" s="278" customFormat="1" x14ac:dyDescent="0.25">
      <c r="A18" s="291"/>
      <c r="B18" s="280"/>
      <c r="C18" s="280"/>
      <c r="D18" s="280"/>
      <c r="E18" s="324">
        <v>13611078</v>
      </c>
      <c r="F18" s="292">
        <v>684932</v>
      </c>
      <c r="G18" s="293">
        <v>26119</v>
      </c>
      <c r="H18" s="292">
        <v>820</v>
      </c>
      <c r="I18" s="292">
        <v>0</v>
      </c>
      <c r="J18" s="292">
        <v>15499</v>
      </c>
      <c r="K18" s="292">
        <v>1652</v>
      </c>
      <c r="L18" s="292">
        <v>2530</v>
      </c>
      <c r="M18" s="292">
        <v>826</v>
      </c>
      <c r="N18" s="292">
        <v>2286</v>
      </c>
      <c r="O18" s="292">
        <v>0</v>
      </c>
      <c r="P18" s="292">
        <v>2850</v>
      </c>
      <c r="Q18" s="292">
        <v>0</v>
      </c>
      <c r="R18" s="292">
        <v>826</v>
      </c>
      <c r="S18" s="292">
        <v>0</v>
      </c>
      <c r="T18" s="292">
        <v>0</v>
      </c>
      <c r="U18" s="292">
        <v>0</v>
      </c>
      <c r="V18" s="292">
        <v>0</v>
      </c>
      <c r="W18" s="292">
        <v>0</v>
      </c>
      <c r="X18" s="292">
        <v>5241493</v>
      </c>
      <c r="Y18" s="292">
        <v>2332093</v>
      </c>
      <c r="Z18" s="292">
        <v>0</v>
      </c>
      <c r="AA18" s="292">
        <v>0</v>
      </c>
      <c r="AB18" s="292">
        <v>12574809</v>
      </c>
      <c r="AC18" s="292">
        <v>0</v>
      </c>
      <c r="AD18" s="292">
        <v>0</v>
      </c>
      <c r="AE18" s="292">
        <v>127830</v>
      </c>
      <c r="AF18" s="292">
        <v>1652</v>
      </c>
      <c r="AG18" s="292">
        <v>16398</v>
      </c>
      <c r="AH18" s="292">
        <v>0</v>
      </c>
      <c r="AI18" s="292">
        <v>0</v>
      </c>
      <c r="AJ18" s="292">
        <v>18108</v>
      </c>
      <c r="AK18" s="292">
        <v>0</v>
      </c>
      <c r="AL18" s="292">
        <v>13201</v>
      </c>
      <c r="AM18" s="292">
        <v>0</v>
      </c>
      <c r="AN18" s="277"/>
      <c r="AO18" s="277"/>
      <c r="AP18" s="277"/>
    </row>
    <row r="19" spans="1:42" s="278" customFormat="1" x14ac:dyDescent="0.25">
      <c r="A19" s="273" t="s">
        <v>464</v>
      </c>
      <c r="B19" s="274"/>
      <c r="C19" s="274"/>
      <c r="D19" s="274"/>
      <c r="E19" s="274"/>
      <c r="F19" s="274"/>
      <c r="G19" s="29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7"/>
      <c r="AO19" s="277"/>
      <c r="AP19" s="277"/>
    </row>
    <row r="20" spans="1:42" s="278" customFormat="1" x14ac:dyDescent="0.25">
      <c r="A20" s="279" t="s">
        <v>465</v>
      </c>
      <c r="B20" s="280">
        <v>831</v>
      </c>
      <c r="C20" s="280">
        <v>1359</v>
      </c>
      <c r="D20" s="280">
        <v>2190</v>
      </c>
      <c r="E20" s="281">
        <v>1359</v>
      </c>
      <c r="F20" s="281">
        <v>0</v>
      </c>
      <c r="G20" s="282">
        <v>0</v>
      </c>
      <c r="H20" s="281">
        <v>0</v>
      </c>
      <c r="I20" s="281">
        <v>0</v>
      </c>
      <c r="J20" s="281">
        <v>0</v>
      </c>
      <c r="K20" s="281">
        <v>0</v>
      </c>
      <c r="L20" s="281">
        <v>0</v>
      </c>
      <c r="M20" s="281">
        <v>0</v>
      </c>
      <c r="N20" s="281">
        <v>0</v>
      </c>
      <c r="O20" s="281">
        <v>0</v>
      </c>
      <c r="P20" s="281">
        <v>0</v>
      </c>
      <c r="Q20" s="281">
        <v>0</v>
      </c>
      <c r="R20" s="281">
        <v>0</v>
      </c>
      <c r="S20" s="281">
        <v>0</v>
      </c>
      <c r="T20" s="281">
        <v>0</v>
      </c>
      <c r="U20" s="281">
        <v>0</v>
      </c>
      <c r="V20" s="281">
        <v>0</v>
      </c>
      <c r="W20" s="281">
        <v>0</v>
      </c>
      <c r="X20" s="283">
        <v>161</v>
      </c>
      <c r="Y20" s="281">
        <v>0</v>
      </c>
      <c r="Z20" s="281">
        <v>0</v>
      </c>
      <c r="AA20" s="281">
        <v>0</v>
      </c>
      <c r="AB20" s="281">
        <v>670</v>
      </c>
      <c r="AC20" s="281">
        <v>0</v>
      </c>
      <c r="AD20" s="281">
        <v>0</v>
      </c>
      <c r="AE20" s="281">
        <v>0</v>
      </c>
      <c r="AF20" s="281">
        <v>0</v>
      </c>
      <c r="AG20" s="281">
        <v>0</v>
      </c>
      <c r="AH20" s="281">
        <v>0</v>
      </c>
      <c r="AI20" s="281">
        <v>0</v>
      </c>
      <c r="AJ20" s="281">
        <v>0</v>
      </c>
      <c r="AK20" s="281">
        <v>0</v>
      </c>
      <c r="AL20" s="281">
        <v>0</v>
      </c>
      <c r="AM20" s="281">
        <v>0</v>
      </c>
      <c r="AN20" s="277"/>
      <c r="AO20" s="277"/>
      <c r="AP20" s="277"/>
    </row>
    <row r="21" spans="1:42" s="278" customFormat="1" x14ac:dyDescent="0.25">
      <c r="A21" s="279" t="s">
        <v>466</v>
      </c>
      <c r="B21" s="280">
        <v>85</v>
      </c>
      <c r="C21" s="280">
        <v>15</v>
      </c>
      <c r="D21" s="280">
        <v>100</v>
      </c>
      <c r="E21" s="281">
        <v>15</v>
      </c>
      <c r="F21" s="281">
        <v>0</v>
      </c>
      <c r="G21" s="282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1">
        <v>0</v>
      </c>
      <c r="O21" s="281">
        <v>0</v>
      </c>
      <c r="P21" s="281">
        <v>0</v>
      </c>
      <c r="Q21" s="281">
        <v>0</v>
      </c>
      <c r="R21" s="281">
        <v>0</v>
      </c>
      <c r="S21" s="281">
        <v>0</v>
      </c>
      <c r="T21" s="281">
        <v>0</v>
      </c>
      <c r="U21" s="281">
        <v>0</v>
      </c>
      <c r="V21" s="281">
        <v>0</v>
      </c>
      <c r="W21" s="281">
        <v>0</v>
      </c>
      <c r="X21" s="283">
        <v>0</v>
      </c>
      <c r="Y21" s="281">
        <v>84</v>
      </c>
      <c r="Z21" s="281">
        <v>0</v>
      </c>
      <c r="AA21" s="281">
        <v>0</v>
      </c>
      <c r="AB21" s="281">
        <v>1</v>
      </c>
      <c r="AC21" s="281">
        <v>0</v>
      </c>
      <c r="AD21" s="281">
        <v>0</v>
      </c>
      <c r="AE21" s="281">
        <v>0</v>
      </c>
      <c r="AF21" s="281">
        <v>0</v>
      </c>
      <c r="AG21" s="281">
        <v>0</v>
      </c>
      <c r="AH21" s="281">
        <v>0</v>
      </c>
      <c r="AI21" s="281">
        <v>0</v>
      </c>
      <c r="AJ21" s="281">
        <v>0</v>
      </c>
      <c r="AK21" s="281">
        <v>0</v>
      </c>
      <c r="AL21" s="281">
        <v>0</v>
      </c>
      <c r="AM21" s="281">
        <v>0</v>
      </c>
      <c r="AN21" s="277"/>
      <c r="AO21" s="277"/>
      <c r="AP21" s="277"/>
    </row>
    <row r="22" spans="1:42" s="278" customFormat="1" x14ac:dyDescent="0.25">
      <c r="A22" s="279" t="s">
        <v>467</v>
      </c>
      <c r="B22" s="280">
        <v>27</v>
      </c>
      <c r="C22" s="280">
        <v>1</v>
      </c>
      <c r="D22" s="280">
        <v>28</v>
      </c>
      <c r="E22" s="281">
        <v>1</v>
      </c>
      <c r="F22" s="281">
        <v>0</v>
      </c>
      <c r="G22" s="282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1">
        <v>0</v>
      </c>
      <c r="O22" s="281">
        <v>0</v>
      </c>
      <c r="P22" s="281">
        <v>0</v>
      </c>
      <c r="Q22" s="281">
        <v>0</v>
      </c>
      <c r="R22" s="281">
        <v>0</v>
      </c>
      <c r="S22" s="281">
        <v>0</v>
      </c>
      <c r="T22" s="281">
        <v>0</v>
      </c>
      <c r="U22" s="281">
        <v>0</v>
      </c>
      <c r="V22" s="281">
        <v>0</v>
      </c>
      <c r="W22" s="281">
        <v>0</v>
      </c>
      <c r="X22" s="283">
        <v>24</v>
      </c>
      <c r="Y22" s="281">
        <v>1</v>
      </c>
      <c r="Z22" s="281">
        <v>0</v>
      </c>
      <c r="AA22" s="281">
        <v>0</v>
      </c>
      <c r="AB22" s="281">
        <v>2</v>
      </c>
      <c r="AC22" s="281">
        <v>0</v>
      </c>
      <c r="AD22" s="281">
        <v>0</v>
      </c>
      <c r="AE22" s="281">
        <v>0</v>
      </c>
      <c r="AF22" s="281">
        <v>0</v>
      </c>
      <c r="AG22" s="281">
        <v>0</v>
      </c>
      <c r="AH22" s="281">
        <v>0</v>
      </c>
      <c r="AI22" s="281">
        <v>0</v>
      </c>
      <c r="AJ22" s="281">
        <v>0</v>
      </c>
      <c r="AK22" s="281">
        <v>0</v>
      </c>
      <c r="AL22" s="281">
        <v>0</v>
      </c>
      <c r="AM22" s="281">
        <v>0</v>
      </c>
      <c r="AN22" s="277"/>
      <c r="AO22" s="277"/>
      <c r="AP22" s="277"/>
    </row>
    <row r="23" spans="1:42" s="278" customFormat="1" x14ac:dyDescent="0.25">
      <c r="A23" s="279" t="s">
        <v>468</v>
      </c>
      <c r="B23" s="280">
        <v>0</v>
      </c>
      <c r="C23" s="280">
        <v>9</v>
      </c>
      <c r="D23" s="280">
        <v>9</v>
      </c>
      <c r="E23" s="281">
        <v>9</v>
      </c>
      <c r="F23" s="281">
        <v>0</v>
      </c>
      <c r="G23" s="282">
        <v>0</v>
      </c>
      <c r="H23" s="281">
        <v>0</v>
      </c>
      <c r="I23" s="281">
        <v>0</v>
      </c>
      <c r="J23" s="281">
        <v>0</v>
      </c>
      <c r="K23" s="281">
        <v>0</v>
      </c>
      <c r="L23" s="281">
        <v>0</v>
      </c>
      <c r="M23" s="281">
        <v>0</v>
      </c>
      <c r="N23" s="281">
        <v>0</v>
      </c>
      <c r="O23" s="281">
        <v>0</v>
      </c>
      <c r="P23" s="281">
        <v>0</v>
      </c>
      <c r="Q23" s="281">
        <v>0</v>
      </c>
      <c r="R23" s="281">
        <v>0</v>
      </c>
      <c r="S23" s="281">
        <v>0</v>
      </c>
      <c r="T23" s="281">
        <v>0</v>
      </c>
      <c r="U23" s="281">
        <v>0</v>
      </c>
      <c r="V23" s="281">
        <v>0</v>
      </c>
      <c r="W23" s="281">
        <v>0</v>
      </c>
      <c r="X23" s="283">
        <v>0</v>
      </c>
      <c r="Y23" s="281">
        <v>0</v>
      </c>
      <c r="Z23" s="281">
        <v>0</v>
      </c>
      <c r="AA23" s="281">
        <v>0</v>
      </c>
      <c r="AB23" s="281">
        <v>0</v>
      </c>
      <c r="AC23" s="281">
        <v>0</v>
      </c>
      <c r="AD23" s="281">
        <v>0</v>
      </c>
      <c r="AE23" s="281">
        <v>0</v>
      </c>
      <c r="AF23" s="281">
        <v>0</v>
      </c>
      <c r="AG23" s="281">
        <v>0</v>
      </c>
      <c r="AH23" s="281">
        <v>0</v>
      </c>
      <c r="AI23" s="281">
        <v>0</v>
      </c>
      <c r="AJ23" s="281">
        <v>0</v>
      </c>
      <c r="AK23" s="281">
        <v>0</v>
      </c>
      <c r="AL23" s="281">
        <v>0</v>
      </c>
      <c r="AM23" s="281">
        <v>0</v>
      </c>
      <c r="AN23" s="277"/>
      <c r="AO23" s="277"/>
      <c r="AP23" s="277"/>
    </row>
    <row r="24" spans="1:42" s="278" customFormat="1" x14ac:dyDescent="0.25">
      <c r="A24" s="279" t="s">
        <v>469</v>
      </c>
      <c r="B24" s="280">
        <v>0</v>
      </c>
      <c r="C24" s="280">
        <v>147</v>
      </c>
      <c r="D24" s="280">
        <v>147</v>
      </c>
      <c r="E24" s="281">
        <v>147</v>
      </c>
      <c r="F24" s="281">
        <v>0</v>
      </c>
      <c r="G24" s="282">
        <v>0</v>
      </c>
      <c r="H24" s="281">
        <v>0</v>
      </c>
      <c r="I24" s="281">
        <v>0</v>
      </c>
      <c r="J24" s="281">
        <v>0</v>
      </c>
      <c r="K24" s="281">
        <v>0</v>
      </c>
      <c r="L24" s="281">
        <v>0</v>
      </c>
      <c r="M24" s="281">
        <v>0</v>
      </c>
      <c r="N24" s="281">
        <v>0</v>
      </c>
      <c r="O24" s="281">
        <v>0</v>
      </c>
      <c r="P24" s="281">
        <v>0</v>
      </c>
      <c r="Q24" s="281">
        <v>0</v>
      </c>
      <c r="R24" s="281">
        <v>0</v>
      </c>
      <c r="S24" s="281">
        <v>0</v>
      </c>
      <c r="T24" s="281">
        <v>0</v>
      </c>
      <c r="U24" s="281">
        <v>0</v>
      </c>
      <c r="V24" s="281">
        <v>0</v>
      </c>
      <c r="W24" s="281">
        <v>0</v>
      </c>
      <c r="X24" s="283">
        <v>0</v>
      </c>
      <c r="Y24" s="281">
        <v>0</v>
      </c>
      <c r="Z24" s="281">
        <v>0</v>
      </c>
      <c r="AA24" s="281">
        <v>0</v>
      </c>
      <c r="AB24" s="281">
        <v>0</v>
      </c>
      <c r="AC24" s="281">
        <v>0</v>
      </c>
      <c r="AD24" s="281">
        <v>0</v>
      </c>
      <c r="AE24" s="281">
        <v>0</v>
      </c>
      <c r="AF24" s="281">
        <v>0</v>
      </c>
      <c r="AG24" s="281">
        <v>0</v>
      </c>
      <c r="AH24" s="281">
        <v>0</v>
      </c>
      <c r="AI24" s="281">
        <v>0</v>
      </c>
      <c r="AJ24" s="281">
        <v>0</v>
      </c>
      <c r="AK24" s="281">
        <v>0</v>
      </c>
      <c r="AL24" s="281">
        <v>0</v>
      </c>
      <c r="AM24" s="281">
        <v>0</v>
      </c>
      <c r="AN24" s="277"/>
      <c r="AO24" s="277"/>
      <c r="AP24" s="277"/>
    </row>
    <row r="25" spans="1:42" s="278" customFormat="1" x14ac:dyDescent="0.25">
      <c r="A25" s="279" t="s">
        <v>470</v>
      </c>
      <c r="B25" s="280">
        <v>3</v>
      </c>
      <c r="C25" s="280">
        <v>235</v>
      </c>
      <c r="D25" s="280">
        <v>238</v>
      </c>
      <c r="E25" s="285">
        <v>235</v>
      </c>
      <c r="F25" s="281">
        <v>2</v>
      </c>
      <c r="G25" s="282">
        <v>0</v>
      </c>
      <c r="H25" s="281">
        <v>0</v>
      </c>
      <c r="I25" s="281">
        <v>0</v>
      </c>
      <c r="J25" s="281">
        <v>0</v>
      </c>
      <c r="K25" s="281">
        <v>0</v>
      </c>
      <c r="L25" s="281">
        <v>0</v>
      </c>
      <c r="M25" s="281">
        <v>0</v>
      </c>
      <c r="N25" s="281">
        <v>0</v>
      </c>
      <c r="O25" s="281">
        <v>0</v>
      </c>
      <c r="P25" s="281">
        <v>0</v>
      </c>
      <c r="Q25" s="281">
        <v>0</v>
      </c>
      <c r="R25" s="281">
        <v>0</v>
      </c>
      <c r="S25" s="281">
        <v>0</v>
      </c>
      <c r="T25" s="281">
        <v>0</v>
      </c>
      <c r="U25" s="281">
        <v>0</v>
      </c>
      <c r="V25" s="281">
        <v>0</v>
      </c>
      <c r="W25" s="281">
        <v>0</v>
      </c>
      <c r="X25" s="283">
        <v>0</v>
      </c>
      <c r="Y25" s="281">
        <v>0</v>
      </c>
      <c r="Z25" s="281">
        <v>0</v>
      </c>
      <c r="AA25" s="281">
        <v>0</v>
      </c>
      <c r="AB25" s="281">
        <v>0</v>
      </c>
      <c r="AC25" s="281">
        <v>0</v>
      </c>
      <c r="AD25" s="281">
        <v>0</v>
      </c>
      <c r="AE25" s="281">
        <v>0</v>
      </c>
      <c r="AF25" s="281">
        <v>0</v>
      </c>
      <c r="AG25" s="281">
        <v>1</v>
      </c>
      <c r="AH25" s="281">
        <v>0</v>
      </c>
      <c r="AI25" s="281">
        <v>0</v>
      </c>
      <c r="AJ25" s="281">
        <v>0</v>
      </c>
      <c r="AK25" s="281">
        <v>0</v>
      </c>
      <c r="AL25" s="281">
        <v>0</v>
      </c>
      <c r="AM25" s="281">
        <v>0</v>
      </c>
      <c r="AN25" s="277"/>
      <c r="AO25" s="277"/>
      <c r="AP25" s="277"/>
    </row>
    <row r="26" spans="1:42" s="278" customFormat="1" x14ac:dyDescent="0.25">
      <c r="A26" s="279" t="s">
        <v>471</v>
      </c>
      <c r="B26" s="280">
        <v>15</v>
      </c>
      <c r="C26" s="280">
        <v>5</v>
      </c>
      <c r="D26" s="280">
        <v>20</v>
      </c>
      <c r="E26" s="281">
        <v>5</v>
      </c>
      <c r="F26" s="281">
        <v>4</v>
      </c>
      <c r="G26" s="282">
        <v>0</v>
      </c>
      <c r="H26" s="281">
        <v>0</v>
      </c>
      <c r="I26" s="281">
        <v>0</v>
      </c>
      <c r="J26" s="281">
        <v>0</v>
      </c>
      <c r="K26" s="281">
        <v>0</v>
      </c>
      <c r="L26" s="281">
        <v>0</v>
      </c>
      <c r="M26" s="281">
        <v>0</v>
      </c>
      <c r="N26" s="281">
        <v>0</v>
      </c>
      <c r="O26" s="281">
        <v>0</v>
      </c>
      <c r="P26" s="281">
        <v>0</v>
      </c>
      <c r="Q26" s="281">
        <v>0</v>
      </c>
      <c r="R26" s="281">
        <v>0</v>
      </c>
      <c r="S26" s="281">
        <v>0</v>
      </c>
      <c r="T26" s="281">
        <v>0</v>
      </c>
      <c r="U26" s="281">
        <v>0</v>
      </c>
      <c r="V26" s="281">
        <v>0</v>
      </c>
      <c r="W26" s="281">
        <v>0</v>
      </c>
      <c r="X26" s="283">
        <v>2</v>
      </c>
      <c r="Y26" s="281">
        <v>1</v>
      </c>
      <c r="Z26" s="281">
        <v>0</v>
      </c>
      <c r="AA26" s="281">
        <v>0</v>
      </c>
      <c r="AB26" s="281">
        <v>7</v>
      </c>
      <c r="AC26" s="281">
        <v>0</v>
      </c>
      <c r="AD26" s="281">
        <v>0</v>
      </c>
      <c r="AE26" s="281">
        <v>0</v>
      </c>
      <c r="AF26" s="281">
        <v>0</v>
      </c>
      <c r="AG26" s="281">
        <v>1</v>
      </c>
      <c r="AH26" s="281">
        <v>0</v>
      </c>
      <c r="AI26" s="281">
        <v>0</v>
      </c>
      <c r="AJ26" s="281">
        <v>0</v>
      </c>
      <c r="AK26" s="281">
        <v>0</v>
      </c>
      <c r="AL26" s="281">
        <v>0</v>
      </c>
      <c r="AM26" s="281">
        <v>0</v>
      </c>
      <c r="AN26" s="277"/>
      <c r="AO26" s="277"/>
      <c r="AP26" s="277"/>
    </row>
    <row r="27" spans="1:42" s="278" customFormat="1" x14ac:dyDescent="0.25">
      <c r="A27" s="279" t="s">
        <v>472</v>
      </c>
      <c r="B27" s="280">
        <v>42</v>
      </c>
      <c r="C27" s="280">
        <v>220</v>
      </c>
      <c r="D27" s="280">
        <v>262</v>
      </c>
      <c r="E27" s="281">
        <v>220</v>
      </c>
      <c r="F27" s="281">
        <v>0</v>
      </c>
      <c r="G27" s="282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0</v>
      </c>
      <c r="W27" s="281">
        <v>0</v>
      </c>
      <c r="X27" s="283">
        <v>14</v>
      </c>
      <c r="Y27" s="281">
        <v>23</v>
      </c>
      <c r="Z27" s="281">
        <v>0</v>
      </c>
      <c r="AA27" s="281">
        <v>0</v>
      </c>
      <c r="AB27" s="281">
        <v>5</v>
      </c>
      <c r="AC27" s="281">
        <v>0</v>
      </c>
      <c r="AD27" s="281">
        <v>0</v>
      </c>
      <c r="AE27" s="281">
        <v>0</v>
      </c>
      <c r="AF27" s="281">
        <v>0</v>
      </c>
      <c r="AG27" s="281">
        <v>0</v>
      </c>
      <c r="AH27" s="281">
        <v>0</v>
      </c>
      <c r="AI27" s="281">
        <v>0</v>
      </c>
      <c r="AJ27" s="281">
        <v>0</v>
      </c>
      <c r="AK27" s="281">
        <v>0</v>
      </c>
      <c r="AL27" s="281">
        <v>0</v>
      </c>
      <c r="AM27" s="281">
        <v>0</v>
      </c>
      <c r="AN27" s="277"/>
      <c r="AO27" s="277"/>
      <c r="AP27" s="277"/>
    </row>
    <row r="28" spans="1:42" s="278" customFormat="1" x14ac:dyDescent="0.25">
      <c r="A28" s="279" t="s">
        <v>473</v>
      </c>
      <c r="B28" s="280">
        <v>74</v>
      </c>
      <c r="C28" s="280">
        <v>129</v>
      </c>
      <c r="D28" s="280">
        <v>203</v>
      </c>
      <c r="E28" s="281">
        <v>129</v>
      </c>
      <c r="F28" s="281">
        <v>1</v>
      </c>
      <c r="G28" s="282">
        <v>0</v>
      </c>
      <c r="H28" s="281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1">
        <v>0</v>
      </c>
      <c r="O28" s="281">
        <v>0</v>
      </c>
      <c r="P28" s="281">
        <v>0</v>
      </c>
      <c r="Q28" s="281">
        <v>0</v>
      </c>
      <c r="R28" s="281">
        <v>0</v>
      </c>
      <c r="S28" s="281">
        <v>0</v>
      </c>
      <c r="T28" s="281">
        <v>0</v>
      </c>
      <c r="U28" s="281">
        <v>0</v>
      </c>
      <c r="V28" s="281">
        <v>0</v>
      </c>
      <c r="W28" s="281">
        <v>0</v>
      </c>
      <c r="X28" s="283">
        <v>73</v>
      </c>
      <c r="Y28" s="281">
        <v>0</v>
      </c>
      <c r="Z28" s="281">
        <v>0</v>
      </c>
      <c r="AA28" s="281">
        <v>0</v>
      </c>
      <c r="AB28" s="281">
        <v>0</v>
      </c>
      <c r="AC28" s="281">
        <v>0</v>
      </c>
      <c r="AD28" s="281">
        <v>0</v>
      </c>
      <c r="AE28" s="281">
        <v>0</v>
      </c>
      <c r="AF28" s="281">
        <v>0</v>
      </c>
      <c r="AG28" s="281">
        <v>0</v>
      </c>
      <c r="AH28" s="281">
        <v>0</v>
      </c>
      <c r="AI28" s="281">
        <v>0</v>
      </c>
      <c r="AJ28" s="281">
        <v>0</v>
      </c>
      <c r="AK28" s="281">
        <v>0</v>
      </c>
      <c r="AL28" s="281">
        <v>0</v>
      </c>
      <c r="AM28" s="281">
        <v>0</v>
      </c>
      <c r="AN28" s="277"/>
      <c r="AO28" s="277"/>
      <c r="AP28" s="277"/>
    </row>
    <row r="29" spans="1:42" s="278" customFormat="1" x14ac:dyDescent="0.25">
      <c r="A29" s="279" t="s">
        <v>474</v>
      </c>
      <c r="B29" s="280">
        <v>1</v>
      </c>
      <c r="C29" s="280">
        <v>19</v>
      </c>
      <c r="D29" s="280">
        <v>20</v>
      </c>
      <c r="E29" s="281">
        <v>19</v>
      </c>
      <c r="F29" s="281">
        <v>0</v>
      </c>
      <c r="G29" s="282">
        <v>0</v>
      </c>
      <c r="H29" s="281">
        <v>0</v>
      </c>
      <c r="I29" s="281">
        <v>0</v>
      </c>
      <c r="J29" s="281">
        <v>0</v>
      </c>
      <c r="K29" s="281">
        <v>0</v>
      </c>
      <c r="L29" s="281"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0</v>
      </c>
      <c r="W29" s="281">
        <v>0</v>
      </c>
      <c r="X29" s="283">
        <v>0</v>
      </c>
      <c r="Y29" s="281">
        <v>0</v>
      </c>
      <c r="Z29" s="281">
        <v>0</v>
      </c>
      <c r="AA29" s="281">
        <v>0</v>
      </c>
      <c r="AB29" s="281">
        <v>1</v>
      </c>
      <c r="AC29" s="281">
        <v>0</v>
      </c>
      <c r="AD29" s="281">
        <v>0</v>
      </c>
      <c r="AE29" s="281">
        <v>0</v>
      </c>
      <c r="AF29" s="281">
        <v>0</v>
      </c>
      <c r="AG29" s="281">
        <v>0</v>
      </c>
      <c r="AH29" s="281">
        <v>0</v>
      </c>
      <c r="AI29" s="281">
        <v>0</v>
      </c>
      <c r="AJ29" s="281">
        <v>0</v>
      </c>
      <c r="AK29" s="281">
        <v>0</v>
      </c>
      <c r="AL29" s="281">
        <v>0</v>
      </c>
      <c r="AM29" s="281">
        <v>0</v>
      </c>
      <c r="AN29" s="277"/>
      <c r="AO29" s="277"/>
      <c r="AP29" s="277"/>
    </row>
    <row r="30" spans="1:42" s="278" customFormat="1" x14ac:dyDescent="0.25">
      <c r="A30" s="279" t="s">
        <v>475</v>
      </c>
      <c r="B30" s="280">
        <v>52</v>
      </c>
      <c r="C30" s="280">
        <v>25</v>
      </c>
      <c r="D30" s="280">
        <v>77</v>
      </c>
      <c r="E30" s="281">
        <v>25</v>
      </c>
      <c r="F30" s="281">
        <v>1</v>
      </c>
      <c r="G30" s="282">
        <v>0</v>
      </c>
      <c r="H30" s="281">
        <v>0</v>
      </c>
      <c r="I30" s="281">
        <v>0</v>
      </c>
      <c r="J30" s="281">
        <v>0</v>
      </c>
      <c r="K30" s="281">
        <v>0</v>
      </c>
      <c r="L30" s="281"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0</v>
      </c>
      <c r="W30" s="281">
        <v>0</v>
      </c>
      <c r="X30" s="283">
        <v>0</v>
      </c>
      <c r="Y30" s="281">
        <v>51</v>
      </c>
      <c r="Z30" s="281">
        <v>0</v>
      </c>
      <c r="AA30" s="281">
        <v>0</v>
      </c>
      <c r="AB30" s="281">
        <v>0</v>
      </c>
      <c r="AC30" s="281">
        <v>0</v>
      </c>
      <c r="AD30" s="281">
        <v>0</v>
      </c>
      <c r="AE30" s="281">
        <v>0</v>
      </c>
      <c r="AF30" s="281">
        <v>0</v>
      </c>
      <c r="AG30" s="281">
        <v>0</v>
      </c>
      <c r="AH30" s="281">
        <v>0</v>
      </c>
      <c r="AI30" s="281">
        <v>0</v>
      </c>
      <c r="AJ30" s="281">
        <v>0</v>
      </c>
      <c r="AK30" s="281">
        <v>0</v>
      </c>
      <c r="AL30" s="281">
        <v>0</v>
      </c>
      <c r="AM30" s="281">
        <v>0</v>
      </c>
      <c r="AN30" s="277"/>
      <c r="AO30" s="277"/>
      <c r="AP30" s="277"/>
    </row>
    <row r="31" spans="1:42" s="278" customFormat="1" x14ac:dyDescent="0.25">
      <c r="A31" s="279" t="s">
        <v>476</v>
      </c>
      <c r="B31" s="280">
        <v>151</v>
      </c>
      <c r="C31" s="280">
        <v>351</v>
      </c>
      <c r="D31" s="280">
        <v>502</v>
      </c>
      <c r="E31" s="285">
        <v>351</v>
      </c>
      <c r="F31" s="281">
        <v>1</v>
      </c>
      <c r="G31" s="282">
        <v>0</v>
      </c>
      <c r="H31" s="281">
        <v>0</v>
      </c>
      <c r="I31" s="281">
        <v>0</v>
      </c>
      <c r="J31" s="281">
        <v>0</v>
      </c>
      <c r="K31" s="281">
        <v>0</v>
      </c>
      <c r="L31" s="281"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0</v>
      </c>
      <c r="W31" s="281">
        <v>0</v>
      </c>
      <c r="X31" s="283">
        <v>16</v>
      </c>
      <c r="Y31" s="281">
        <v>15</v>
      </c>
      <c r="Z31" s="281">
        <v>0</v>
      </c>
      <c r="AA31" s="281">
        <v>0</v>
      </c>
      <c r="AB31" s="281">
        <v>119</v>
      </c>
      <c r="AC31" s="281">
        <v>0</v>
      </c>
      <c r="AD31" s="281">
        <v>0</v>
      </c>
      <c r="AE31" s="281">
        <v>0</v>
      </c>
      <c r="AF31" s="281">
        <v>0</v>
      </c>
      <c r="AG31" s="281">
        <v>0</v>
      </c>
      <c r="AH31" s="281">
        <v>0</v>
      </c>
      <c r="AI31" s="281">
        <v>0</v>
      </c>
      <c r="AJ31" s="281">
        <v>0</v>
      </c>
      <c r="AK31" s="281">
        <v>0</v>
      </c>
      <c r="AL31" s="281">
        <v>0</v>
      </c>
      <c r="AM31" s="281">
        <v>0</v>
      </c>
      <c r="AN31" s="277"/>
      <c r="AO31" s="277"/>
      <c r="AP31" s="277"/>
    </row>
    <row r="32" spans="1:42" s="278" customFormat="1" x14ac:dyDescent="0.25">
      <c r="A32" s="279" t="s">
        <v>477</v>
      </c>
      <c r="B32" s="280">
        <v>11</v>
      </c>
      <c r="C32" s="280">
        <v>16</v>
      </c>
      <c r="D32" s="280">
        <v>27</v>
      </c>
      <c r="E32" s="281">
        <v>16</v>
      </c>
      <c r="F32" s="281">
        <v>0</v>
      </c>
      <c r="G32" s="282">
        <v>0</v>
      </c>
      <c r="H32" s="281">
        <v>0</v>
      </c>
      <c r="I32" s="281">
        <v>0</v>
      </c>
      <c r="J32" s="281">
        <v>0</v>
      </c>
      <c r="K32" s="281">
        <v>0</v>
      </c>
      <c r="L32" s="281"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0</v>
      </c>
      <c r="W32" s="281">
        <v>0</v>
      </c>
      <c r="X32" s="283">
        <v>0</v>
      </c>
      <c r="Y32" s="281">
        <v>11</v>
      </c>
      <c r="Z32" s="281">
        <v>0</v>
      </c>
      <c r="AA32" s="281">
        <v>0</v>
      </c>
      <c r="AB32" s="281">
        <v>0</v>
      </c>
      <c r="AC32" s="281">
        <v>0</v>
      </c>
      <c r="AD32" s="281">
        <v>0</v>
      </c>
      <c r="AE32" s="281">
        <v>0</v>
      </c>
      <c r="AF32" s="281">
        <v>0</v>
      </c>
      <c r="AG32" s="281">
        <v>0</v>
      </c>
      <c r="AH32" s="281">
        <v>0</v>
      </c>
      <c r="AI32" s="281">
        <v>0</v>
      </c>
      <c r="AJ32" s="281">
        <v>0</v>
      </c>
      <c r="AK32" s="281">
        <v>0</v>
      </c>
      <c r="AL32" s="281">
        <v>0</v>
      </c>
      <c r="AM32" s="281">
        <v>0</v>
      </c>
      <c r="AN32" s="277"/>
      <c r="AO32" s="277"/>
      <c r="AP32" s="277"/>
    </row>
    <row r="33" spans="1:42" s="278" customFormat="1" x14ac:dyDescent="0.25">
      <c r="A33" s="279" t="s">
        <v>478</v>
      </c>
      <c r="B33" s="280">
        <v>15</v>
      </c>
      <c r="C33" s="280">
        <v>0</v>
      </c>
      <c r="D33" s="280">
        <v>15</v>
      </c>
      <c r="E33" s="281">
        <v>0</v>
      </c>
      <c r="F33" s="281">
        <v>0</v>
      </c>
      <c r="G33" s="282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0</v>
      </c>
      <c r="W33" s="281">
        <v>0</v>
      </c>
      <c r="X33" s="283">
        <v>15</v>
      </c>
      <c r="Y33" s="281">
        <v>0</v>
      </c>
      <c r="Z33" s="281">
        <v>0</v>
      </c>
      <c r="AA33" s="281">
        <v>0</v>
      </c>
      <c r="AB33" s="281">
        <v>0</v>
      </c>
      <c r="AC33" s="281">
        <v>0</v>
      </c>
      <c r="AD33" s="281">
        <v>0</v>
      </c>
      <c r="AE33" s="281">
        <v>0</v>
      </c>
      <c r="AF33" s="281">
        <v>0</v>
      </c>
      <c r="AG33" s="281">
        <v>0</v>
      </c>
      <c r="AH33" s="281">
        <v>0</v>
      </c>
      <c r="AI33" s="281">
        <v>0</v>
      </c>
      <c r="AJ33" s="281">
        <v>0</v>
      </c>
      <c r="AK33" s="281">
        <v>0</v>
      </c>
      <c r="AL33" s="281">
        <v>0</v>
      </c>
      <c r="AM33" s="281">
        <v>0</v>
      </c>
      <c r="AN33" s="277"/>
      <c r="AO33" s="277"/>
      <c r="AP33" s="277"/>
    </row>
    <row r="34" spans="1:42" s="278" customFormat="1" x14ac:dyDescent="0.25">
      <c r="A34" s="279" t="s">
        <v>479</v>
      </c>
      <c r="B34" s="280">
        <v>3</v>
      </c>
      <c r="C34" s="280">
        <v>62</v>
      </c>
      <c r="D34" s="280">
        <v>65</v>
      </c>
      <c r="E34" s="281">
        <v>62</v>
      </c>
      <c r="F34" s="281">
        <v>0</v>
      </c>
      <c r="G34" s="282">
        <v>0</v>
      </c>
      <c r="H34" s="281">
        <v>0</v>
      </c>
      <c r="I34" s="281">
        <v>0</v>
      </c>
      <c r="J34" s="281">
        <v>0</v>
      </c>
      <c r="K34" s="281">
        <v>0</v>
      </c>
      <c r="L34" s="281"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0</v>
      </c>
      <c r="W34" s="281">
        <v>0</v>
      </c>
      <c r="X34" s="283">
        <v>0</v>
      </c>
      <c r="Y34" s="281">
        <v>1</v>
      </c>
      <c r="Z34" s="281">
        <v>0</v>
      </c>
      <c r="AA34" s="281">
        <v>0</v>
      </c>
      <c r="AB34" s="281">
        <v>2</v>
      </c>
      <c r="AC34" s="281">
        <v>0</v>
      </c>
      <c r="AD34" s="281">
        <v>0</v>
      </c>
      <c r="AE34" s="281">
        <v>0</v>
      </c>
      <c r="AF34" s="281">
        <v>0</v>
      </c>
      <c r="AG34" s="281">
        <v>0</v>
      </c>
      <c r="AH34" s="281">
        <v>0</v>
      </c>
      <c r="AI34" s="281">
        <v>0</v>
      </c>
      <c r="AJ34" s="281">
        <v>0</v>
      </c>
      <c r="AK34" s="281">
        <v>0</v>
      </c>
      <c r="AL34" s="281">
        <v>0</v>
      </c>
      <c r="AM34" s="281">
        <v>0</v>
      </c>
      <c r="AN34" s="277"/>
      <c r="AO34" s="277"/>
      <c r="AP34" s="277"/>
    </row>
    <row r="35" spans="1:42" s="278" customFormat="1" x14ac:dyDescent="0.25">
      <c r="A35" s="279" t="s">
        <v>480</v>
      </c>
      <c r="B35" s="280">
        <v>137</v>
      </c>
      <c r="C35" s="280">
        <v>485</v>
      </c>
      <c r="D35" s="280">
        <v>622</v>
      </c>
      <c r="E35" s="281">
        <v>485</v>
      </c>
      <c r="F35" s="281">
        <v>1</v>
      </c>
      <c r="G35" s="282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0</v>
      </c>
      <c r="W35" s="281">
        <v>0</v>
      </c>
      <c r="X35" s="283">
        <v>23</v>
      </c>
      <c r="Y35" s="281">
        <v>17</v>
      </c>
      <c r="Z35" s="281">
        <v>0</v>
      </c>
      <c r="AA35" s="281">
        <v>0</v>
      </c>
      <c r="AB35" s="281">
        <v>96</v>
      </c>
      <c r="AC35" s="281">
        <v>0</v>
      </c>
      <c r="AD35" s="281">
        <v>0</v>
      </c>
      <c r="AE35" s="281">
        <v>0</v>
      </c>
      <c r="AF35" s="281">
        <v>0</v>
      </c>
      <c r="AG35" s="281">
        <v>0</v>
      </c>
      <c r="AH35" s="281">
        <v>0</v>
      </c>
      <c r="AI35" s="281">
        <v>0</v>
      </c>
      <c r="AJ35" s="281">
        <v>0</v>
      </c>
      <c r="AK35" s="281">
        <v>0</v>
      </c>
      <c r="AL35" s="281">
        <v>0</v>
      </c>
      <c r="AM35" s="281">
        <v>0</v>
      </c>
      <c r="AN35" s="277"/>
      <c r="AO35" s="277"/>
      <c r="AP35" s="277"/>
    </row>
    <row r="36" spans="1:42" s="278" customFormat="1" x14ac:dyDescent="0.25">
      <c r="A36" s="279" t="s">
        <v>481</v>
      </c>
      <c r="B36" s="280">
        <v>8</v>
      </c>
      <c r="C36" s="280">
        <v>12</v>
      </c>
      <c r="D36" s="280">
        <v>20</v>
      </c>
      <c r="E36" s="281">
        <v>12</v>
      </c>
      <c r="F36" s="281">
        <v>0</v>
      </c>
      <c r="G36" s="282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0</v>
      </c>
      <c r="W36" s="281">
        <v>0</v>
      </c>
      <c r="X36" s="286">
        <v>8</v>
      </c>
      <c r="Y36" s="281">
        <v>0</v>
      </c>
      <c r="Z36" s="281">
        <v>0</v>
      </c>
      <c r="AA36" s="281">
        <v>0</v>
      </c>
      <c r="AB36" s="281">
        <v>0</v>
      </c>
      <c r="AC36" s="281">
        <v>0</v>
      </c>
      <c r="AD36" s="281">
        <v>0</v>
      </c>
      <c r="AE36" s="281">
        <v>0</v>
      </c>
      <c r="AF36" s="281">
        <v>0</v>
      </c>
      <c r="AG36" s="281">
        <v>0</v>
      </c>
      <c r="AH36" s="281">
        <v>0</v>
      </c>
      <c r="AI36" s="281">
        <v>0</v>
      </c>
      <c r="AJ36" s="281">
        <v>0</v>
      </c>
      <c r="AK36" s="281">
        <v>0</v>
      </c>
      <c r="AL36" s="281">
        <v>0</v>
      </c>
      <c r="AM36" s="281">
        <v>0</v>
      </c>
      <c r="AN36" s="277"/>
      <c r="AO36" s="277"/>
      <c r="AP36" s="277"/>
    </row>
    <row r="37" spans="1:42" s="295" customFormat="1" x14ac:dyDescent="0.25">
      <c r="A37" s="287" t="s">
        <v>482</v>
      </c>
      <c r="B37" s="288">
        <v>1455</v>
      </c>
      <c r="C37" s="280">
        <v>3090</v>
      </c>
      <c r="D37" s="288">
        <v>4545</v>
      </c>
      <c r="E37" s="288">
        <v>3090</v>
      </c>
      <c r="F37" s="288">
        <v>10</v>
      </c>
      <c r="G37" s="290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  <c r="P37" s="288">
        <v>0</v>
      </c>
      <c r="Q37" s="288">
        <v>0</v>
      </c>
      <c r="R37" s="288">
        <v>0</v>
      </c>
      <c r="S37" s="288">
        <v>0</v>
      </c>
      <c r="T37" s="288">
        <v>0</v>
      </c>
      <c r="U37" s="288">
        <v>0</v>
      </c>
      <c r="V37" s="288">
        <v>0</v>
      </c>
      <c r="W37" s="288">
        <v>0</v>
      </c>
      <c r="X37" s="288">
        <v>336</v>
      </c>
      <c r="Y37" s="288">
        <v>204</v>
      </c>
      <c r="Z37" s="288">
        <v>0</v>
      </c>
      <c r="AA37" s="288">
        <v>0</v>
      </c>
      <c r="AB37" s="288">
        <v>903</v>
      </c>
      <c r="AC37" s="288">
        <v>0</v>
      </c>
      <c r="AD37" s="288">
        <v>0</v>
      </c>
      <c r="AE37" s="288">
        <v>0</v>
      </c>
      <c r="AF37" s="288">
        <v>0</v>
      </c>
      <c r="AG37" s="288">
        <v>2</v>
      </c>
      <c r="AH37" s="288">
        <v>0</v>
      </c>
      <c r="AI37" s="288">
        <v>0</v>
      </c>
      <c r="AJ37" s="288">
        <v>0</v>
      </c>
      <c r="AK37" s="288">
        <v>0</v>
      </c>
      <c r="AL37" s="288">
        <v>0</v>
      </c>
      <c r="AM37" s="288">
        <v>0</v>
      </c>
      <c r="AN37" s="277"/>
      <c r="AO37" s="277"/>
      <c r="AP37" s="277"/>
    </row>
    <row r="38" spans="1:42" s="278" customFormat="1" x14ac:dyDescent="0.25">
      <c r="A38" s="291"/>
      <c r="B38" s="280"/>
      <c r="C38" s="280">
        <v>795864</v>
      </c>
      <c r="D38" s="280"/>
      <c r="E38" s="324">
        <v>795864</v>
      </c>
      <c r="F38" s="292">
        <v>2605</v>
      </c>
      <c r="G38" s="293">
        <v>0</v>
      </c>
      <c r="H38" s="292">
        <v>0</v>
      </c>
      <c r="I38" s="292">
        <v>0</v>
      </c>
      <c r="J38" s="292">
        <v>0</v>
      </c>
      <c r="K38" s="292">
        <v>0</v>
      </c>
      <c r="L38" s="292">
        <v>0</v>
      </c>
      <c r="M38" s="292">
        <v>0</v>
      </c>
      <c r="N38" s="292">
        <v>0</v>
      </c>
      <c r="O38" s="292">
        <v>0</v>
      </c>
      <c r="P38" s="292">
        <v>0</v>
      </c>
      <c r="Q38" s="292">
        <v>0</v>
      </c>
      <c r="R38" s="292">
        <v>0</v>
      </c>
      <c r="S38" s="292">
        <v>0</v>
      </c>
      <c r="T38" s="292">
        <v>0</v>
      </c>
      <c r="U38" s="292">
        <v>0</v>
      </c>
      <c r="V38" s="292">
        <v>0</v>
      </c>
      <c r="W38" s="292">
        <v>0</v>
      </c>
      <c r="X38" s="292">
        <v>81591</v>
      </c>
      <c r="Y38" s="292">
        <v>53091</v>
      </c>
      <c r="Z38" s="292">
        <v>0</v>
      </c>
      <c r="AA38" s="292">
        <v>0</v>
      </c>
      <c r="AB38" s="292">
        <v>213049</v>
      </c>
      <c r="AC38" s="292">
        <v>0</v>
      </c>
      <c r="AD38" s="292">
        <v>0</v>
      </c>
      <c r="AE38" s="292">
        <v>0</v>
      </c>
      <c r="AF38" s="292">
        <v>0</v>
      </c>
      <c r="AG38" s="292">
        <v>0</v>
      </c>
      <c r="AH38" s="292">
        <v>0</v>
      </c>
      <c r="AI38" s="292">
        <v>0</v>
      </c>
      <c r="AJ38" s="292">
        <v>0</v>
      </c>
      <c r="AK38" s="292">
        <v>0</v>
      </c>
      <c r="AL38" s="292">
        <v>0</v>
      </c>
      <c r="AM38" s="292">
        <v>0</v>
      </c>
      <c r="AN38" s="277"/>
      <c r="AO38" s="277"/>
      <c r="AP38" s="277"/>
    </row>
    <row r="39" spans="1:42" s="278" customFormat="1" x14ac:dyDescent="0.25">
      <c r="A39" s="273" t="s">
        <v>483</v>
      </c>
      <c r="B39" s="274"/>
      <c r="C39" s="274"/>
      <c r="D39" s="274"/>
      <c r="E39" s="274"/>
      <c r="F39" s="274"/>
      <c r="G39" s="29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7"/>
      <c r="AO39" s="277"/>
      <c r="AP39" s="277"/>
    </row>
    <row r="40" spans="1:42" s="278" customFormat="1" x14ac:dyDescent="0.25">
      <c r="A40" s="279" t="s">
        <v>484</v>
      </c>
      <c r="B40" s="280">
        <v>144</v>
      </c>
      <c r="C40" s="280">
        <v>469</v>
      </c>
      <c r="D40" s="280">
        <v>613</v>
      </c>
      <c r="E40" s="281">
        <v>469</v>
      </c>
      <c r="F40" s="281">
        <v>0</v>
      </c>
      <c r="G40" s="282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0</v>
      </c>
      <c r="W40" s="281">
        <v>0</v>
      </c>
      <c r="X40" s="283">
        <v>19</v>
      </c>
      <c r="Y40" s="281">
        <v>44</v>
      </c>
      <c r="Z40" s="281">
        <v>0</v>
      </c>
      <c r="AA40" s="281">
        <v>0</v>
      </c>
      <c r="AB40" s="281">
        <v>54</v>
      </c>
      <c r="AC40" s="281">
        <v>0</v>
      </c>
      <c r="AD40" s="281">
        <v>0</v>
      </c>
      <c r="AE40" s="281">
        <v>0</v>
      </c>
      <c r="AF40" s="281">
        <v>0</v>
      </c>
      <c r="AG40" s="281">
        <v>27</v>
      </c>
      <c r="AH40" s="281">
        <v>0</v>
      </c>
      <c r="AI40" s="281">
        <v>0</v>
      </c>
      <c r="AJ40" s="281">
        <v>0</v>
      </c>
      <c r="AK40" s="281">
        <v>0</v>
      </c>
      <c r="AL40" s="281">
        <v>0</v>
      </c>
      <c r="AM40" s="281">
        <v>0</v>
      </c>
      <c r="AN40" s="277"/>
      <c r="AO40" s="277"/>
      <c r="AP40" s="277"/>
    </row>
    <row r="41" spans="1:42" s="278" customFormat="1" x14ac:dyDescent="0.25">
      <c r="A41" s="279" t="s">
        <v>485</v>
      </c>
      <c r="B41" s="280">
        <v>575</v>
      </c>
      <c r="C41" s="280">
        <v>707</v>
      </c>
      <c r="D41" s="280">
        <v>1282</v>
      </c>
      <c r="E41" s="281">
        <v>707</v>
      </c>
      <c r="F41" s="281">
        <v>0</v>
      </c>
      <c r="G41" s="282">
        <v>2</v>
      </c>
      <c r="H41" s="281">
        <v>0</v>
      </c>
      <c r="I41" s="281">
        <v>0</v>
      </c>
      <c r="J41" s="281">
        <v>0</v>
      </c>
      <c r="K41" s="281">
        <v>0</v>
      </c>
      <c r="L41" s="281"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1">
        <v>0</v>
      </c>
      <c r="U41" s="281">
        <v>0</v>
      </c>
      <c r="V41" s="281">
        <v>0</v>
      </c>
      <c r="W41" s="281">
        <v>0</v>
      </c>
      <c r="X41" s="283">
        <v>48</v>
      </c>
      <c r="Y41" s="281">
        <v>220</v>
      </c>
      <c r="Z41" s="281">
        <v>0</v>
      </c>
      <c r="AA41" s="281">
        <v>0</v>
      </c>
      <c r="AB41" s="281">
        <v>284</v>
      </c>
      <c r="AC41" s="281">
        <v>0</v>
      </c>
      <c r="AD41" s="281">
        <v>0</v>
      </c>
      <c r="AE41" s="281">
        <v>12</v>
      </c>
      <c r="AF41" s="281">
        <v>0</v>
      </c>
      <c r="AG41" s="281">
        <v>2</v>
      </c>
      <c r="AH41" s="281">
        <v>0</v>
      </c>
      <c r="AI41" s="281">
        <v>0</v>
      </c>
      <c r="AJ41" s="281">
        <v>0</v>
      </c>
      <c r="AK41" s="281">
        <v>0</v>
      </c>
      <c r="AL41" s="281">
        <v>7</v>
      </c>
      <c r="AM41" s="281">
        <v>0</v>
      </c>
      <c r="AN41" s="277"/>
      <c r="AO41" s="277"/>
      <c r="AP41" s="277"/>
    </row>
    <row r="42" spans="1:42" s="278" customFormat="1" x14ac:dyDescent="0.25">
      <c r="A42" s="279" t="s">
        <v>486</v>
      </c>
      <c r="B42" s="280">
        <v>646</v>
      </c>
      <c r="C42" s="280">
        <v>1362</v>
      </c>
      <c r="D42" s="280">
        <v>2008</v>
      </c>
      <c r="E42" s="281">
        <v>1362</v>
      </c>
      <c r="F42" s="281">
        <v>14</v>
      </c>
      <c r="G42" s="282">
        <v>4</v>
      </c>
      <c r="H42" s="281">
        <v>0</v>
      </c>
      <c r="I42" s="281">
        <v>1</v>
      </c>
      <c r="J42" s="281">
        <v>0</v>
      </c>
      <c r="K42" s="281">
        <v>0</v>
      </c>
      <c r="L42" s="281"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1">
        <v>0</v>
      </c>
      <c r="U42" s="281">
        <v>0</v>
      </c>
      <c r="V42" s="281">
        <v>0</v>
      </c>
      <c r="W42" s="281">
        <v>0</v>
      </c>
      <c r="X42" s="283">
        <v>176</v>
      </c>
      <c r="Y42" s="281">
        <v>93</v>
      </c>
      <c r="Z42" s="281">
        <v>0</v>
      </c>
      <c r="AA42" s="281">
        <v>0</v>
      </c>
      <c r="AB42" s="281">
        <v>322</v>
      </c>
      <c r="AC42" s="281">
        <v>0</v>
      </c>
      <c r="AD42" s="281">
        <v>0</v>
      </c>
      <c r="AE42" s="281">
        <v>0</v>
      </c>
      <c r="AF42" s="281">
        <v>0</v>
      </c>
      <c r="AG42" s="281">
        <v>26</v>
      </c>
      <c r="AH42" s="281">
        <v>0</v>
      </c>
      <c r="AI42" s="281">
        <v>0</v>
      </c>
      <c r="AJ42" s="281">
        <v>1</v>
      </c>
      <c r="AK42" s="281">
        <v>0</v>
      </c>
      <c r="AL42" s="281">
        <v>9</v>
      </c>
      <c r="AM42" s="281">
        <v>0</v>
      </c>
      <c r="AN42" s="277"/>
      <c r="AO42" s="277"/>
      <c r="AP42" s="277"/>
    </row>
    <row r="43" spans="1:42" s="278" customFormat="1" x14ac:dyDescent="0.25">
      <c r="A43" s="279" t="s">
        <v>487</v>
      </c>
      <c r="B43" s="280">
        <v>145</v>
      </c>
      <c r="C43" s="280">
        <v>445</v>
      </c>
      <c r="D43" s="280">
        <v>590</v>
      </c>
      <c r="E43" s="281">
        <v>445</v>
      </c>
      <c r="F43" s="281">
        <v>6</v>
      </c>
      <c r="G43" s="282">
        <v>0</v>
      </c>
      <c r="H43" s="281">
        <v>0</v>
      </c>
      <c r="I43" s="281">
        <v>0</v>
      </c>
      <c r="J43" s="281">
        <v>0</v>
      </c>
      <c r="K43" s="281">
        <v>0</v>
      </c>
      <c r="L43" s="281"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1">
        <v>0</v>
      </c>
      <c r="U43" s="281">
        <v>0</v>
      </c>
      <c r="V43" s="281">
        <v>0</v>
      </c>
      <c r="W43" s="281">
        <v>0</v>
      </c>
      <c r="X43" s="283">
        <v>48</v>
      </c>
      <c r="Y43" s="281">
        <v>45</v>
      </c>
      <c r="Z43" s="281">
        <v>0</v>
      </c>
      <c r="AA43" s="281">
        <v>0</v>
      </c>
      <c r="AB43" s="281">
        <v>46</v>
      </c>
      <c r="AC43" s="281">
        <v>0</v>
      </c>
      <c r="AD43" s="281">
        <v>0</v>
      </c>
      <c r="AE43" s="281">
        <v>0</v>
      </c>
      <c r="AF43" s="281">
        <v>0</v>
      </c>
      <c r="AG43" s="281">
        <v>0</v>
      </c>
      <c r="AH43" s="281">
        <v>0</v>
      </c>
      <c r="AI43" s="281">
        <v>0</v>
      </c>
      <c r="AJ43" s="281">
        <v>0</v>
      </c>
      <c r="AK43" s="281">
        <v>0</v>
      </c>
      <c r="AL43" s="281">
        <v>0</v>
      </c>
      <c r="AM43" s="281">
        <v>0</v>
      </c>
      <c r="AN43" s="277"/>
      <c r="AO43" s="277"/>
      <c r="AP43" s="277"/>
    </row>
    <row r="44" spans="1:42" s="278" customFormat="1" x14ac:dyDescent="0.25">
      <c r="A44" s="279" t="s">
        <v>488</v>
      </c>
      <c r="B44" s="280">
        <v>76</v>
      </c>
      <c r="C44" s="280">
        <v>2505</v>
      </c>
      <c r="D44" s="280">
        <v>2581</v>
      </c>
      <c r="E44" s="281">
        <v>2505</v>
      </c>
      <c r="F44" s="281">
        <v>2</v>
      </c>
      <c r="G44" s="282">
        <v>21</v>
      </c>
      <c r="H44" s="281">
        <v>0</v>
      </c>
      <c r="I44" s="281">
        <v>0</v>
      </c>
      <c r="J44" s="281">
        <v>0</v>
      </c>
      <c r="K44" s="281">
        <v>0</v>
      </c>
      <c r="L44" s="281"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1">
        <v>0</v>
      </c>
      <c r="U44" s="281">
        <v>0</v>
      </c>
      <c r="V44" s="281">
        <v>0</v>
      </c>
      <c r="W44" s="281">
        <v>0</v>
      </c>
      <c r="X44" s="283">
        <v>7</v>
      </c>
      <c r="Y44" s="281">
        <v>28</v>
      </c>
      <c r="Z44" s="281">
        <v>0</v>
      </c>
      <c r="AA44" s="281">
        <v>0</v>
      </c>
      <c r="AB44" s="281">
        <v>18</v>
      </c>
      <c r="AC44" s="281">
        <v>0</v>
      </c>
      <c r="AD44" s="281">
        <v>0</v>
      </c>
      <c r="AE44" s="281">
        <v>0</v>
      </c>
      <c r="AF44" s="281">
        <v>0</v>
      </c>
      <c r="AG44" s="281">
        <v>0</v>
      </c>
      <c r="AH44" s="281">
        <v>0</v>
      </c>
      <c r="AI44" s="281">
        <v>0</v>
      </c>
      <c r="AJ44" s="281">
        <v>0</v>
      </c>
      <c r="AK44" s="281">
        <v>0</v>
      </c>
      <c r="AL44" s="281">
        <v>0</v>
      </c>
      <c r="AM44" s="281">
        <v>0</v>
      </c>
      <c r="AN44" s="277"/>
      <c r="AO44" s="277"/>
      <c r="AP44" s="277"/>
    </row>
    <row r="45" spans="1:42" s="278" customFormat="1" x14ac:dyDescent="0.25">
      <c r="A45" s="279" t="s">
        <v>489</v>
      </c>
      <c r="B45" s="280">
        <v>10</v>
      </c>
      <c r="C45" s="280">
        <v>131</v>
      </c>
      <c r="D45" s="280">
        <v>141</v>
      </c>
      <c r="E45" s="285">
        <v>131</v>
      </c>
      <c r="F45" s="281">
        <v>0</v>
      </c>
      <c r="G45" s="282">
        <v>0</v>
      </c>
      <c r="H45" s="281">
        <v>0</v>
      </c>
      <c r="I45" s="281">
        <v>0</v>
      </c>
      <c r="J45" s="281">
        <v>0</v>
      </c>
      <c r="K45" s="281">
        <v>0</v>
      </c>
      <c r="L45" s="281"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1">
        <v>0</v>
      </c>
      <c r="U45" s="281">
        <v>0</v>
      </c>
      <c r="V45" s="281">
        <v>0</v>
      </c>
      <c r="W45" s="281">
        <v>0</v>
      </c>
      <c r="X45" s="283">
        <v>7</v>
      </c>
      <c r="Y45" s="281">
        <v>0</v>
      </c>
      <c r="Z45" s="281">
        <v>0</v>
      </c>
      <c r="AA45" s="281">
        <v>0</v>
      </c>
      <c r="AB45" s="281">
        <v>3</v>
      </c>
      <c r="AC45" s="281">
        <v>0</v>
      </c>
      <c r="AD45" s="281">
        <v>0</v>
      </c>
      <c r="AE45" s="281">
        <v>0</v>
      </c>
      <c r="AF45" s="281">
        <v>0</v>
      </c>
      <c r="AG45" s="281">
        <v>0</v>
      </c>
      <c r="AH45" s="281">
        <v>0</v>
      </c>
      <c r="AI45" s="281">
        <v>0</v>
      </c>
      <c r="AJ45" s="281">
        <v>0</v>
      </c>
      <c r="AK45" s="281">
        <v>0</v>
      </c>
      <c r="AL45" s="281">
        <v>0</v>
      </c>
      <c r="AM45" s="281">
        <v>0</v>
      </c>
      <c r="AN45" s="277"/>
      <c r="AO45" s="277"/>
      <c r="AP45" s="277"/>
    </row>
    <row r="46" spans="1:42" s="295" customFormat="1" x14ac:dyDescent="0.25">
      <c r="A46" s="287" t="s">
        <v>490</v>
      </c>
      <c r="B46" s="288">
        <v>1596</v>
      </c>
      <c r="C46" s="280">
        <v>5619</v>
      </c>
      <c r="D46" s="288">
        <v>7215</v>
      </c>
      <c r="E46" s="288">
        <v>5619</v>
      </c>
      <c r="F46" s="288">
        <v>22</v>
      </c>
      <c r="G46" s="290">
        <v>27</v>
      </c>
      <c r="H46" s="288">
        <v>0</v>
      </c>
      <c r="I46" s="288">
        <v>1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0</v>
      </c>
      <c r="P46" s="288">
        <v>0</v>
      </c>
      <c r="Q46" s="288">
        <v>0</v>
      </c>
      <c r="R46" s="288">
        <v>0</v>
      </c>
      <c r="S46" s="288">
        <v>0</v>
      </c>
      <c r="T46" s="288">
        <v>0</v>
      </c>
      <c r="U46" s="288">
        <v>0</v>
      </c>
      <c r="V46" s="288">
        <v>0</v>
      </c>
      <c r="W46" s="288">
        <v>0</v>
      </c>
      <c r="X46" s="288">
        <v>305</v>
      </c>
      <c r="Y46" s="288">
        <v>430</v>
      </c>
      <c r="Z46" s="288">
        <v>0</v>
      </c>
      <c r="AA46" s="288">
        <v>0</v>
      </c>
      <c r="AB46" s="288">
        <v>727</v>
      </c>
      <c r="AC46" s="288">
        <v>0</v>
      </c>
      <c r="AD46" s="288">
        <v>0</v>
      </c>
      <c r="AE46" s="288">
        <v>12</v>
      </c>
      <c r="AF46" s="288">
        <v>0</v>
      </c>
      <c r="AG46" s="288">
        <v>55</v>
      </c>
      <c r="AH46" s="288">
        <v>0</v>
      </c>
      <c r="AI46" s="288">
        <v>0</v>
      </c>
      <c r="AJ46" s="288">
        <v>1</v>
      </c>
      <c r="AK46" s="288">
        <v>0</v>
      </c>
      <c r="AL46" s="288">
        <v>16</v>
      </c>
      <c r="AM46" s="288">
        <v>0</v>
      </c>
      <c r="AN46" s="277"/>
      <c r="AO46" s="277"/>
      <c r="AP46" s="277"/>
    </row>
    <row r="47" spans="1:42" s="278" customFormat="1" x14ac:dyDescent="0.25">
      <c r="A47" s="291"/>
      <c r="B47" s="280"/>
      <c r="C47" s="280"/>
      <c r="D47" s="280"/>
      <c r="E47" s="324">
        <v>877372</v>
      </c>
      <c r="F47" s="292">
        <v>2990</v>
      </c>
      <c r="G47" s="293">
        <v>4511</v>
      </c>
      <c r="H47" s="292">
        <v>0</v>
      </c>
      <c r="I47" s="292">
        <v>131</v>
      </c>
      <c r="J47" s="292">
        <v>0</v>
      </c>
      <c r="K47" s="292">
        <v>0</v>
      </c>
      <c r="L47" s="292">
        <v>0</v>
      </c>
      <c r="M47" s="292">
        <v>0</v>
      </c>
      <c r="N47" s="292">
        <v>0</v>
      </c>
      <c r="O47" s="292">
        <v>0</v>
      </c>
      <c r="P47" s="292">
        <v>0</v>
      </c>
      <c r="Q47" s="292">
        <v>0</v>
      </c>
      <c r="R47" s="292">
        <v>0</v>
      </c>
      <c r="S47" s="292">
        <v>0</v>
      </c>
      <c r="T47" s="292">
        <v>0</v>
      </c>
      <c r="U47" s="292">
        <v>0</v>
      </c>
      <c r="V47" s="292">
        <v>0</v>
      </c>
      <c r="W47" s="292">
        <v>0</v>
      </c>
      <c r="X47" s="292">
        <v>40154</v>
      </c>
      <c r="Y47" s="292">
        <v>52132</v>
      </c>
      <c r="Z47" s="292">
        <v>0</v>
      </c>
      <c r="AA47" s="292">
        <v>0</v>
      </c>
      <c r="AB47" s="292">
        <v>89643</v>
      </c>
      <c r="AC47" s="292">
        <v>0</v>
      </c>
      <c r="AD47" s="292">
        <v>0</v>
      </c>
      <c r="AE47" s="292">
        <v>1368</v>
      </c>
      <c r="AF47" s="292">
        <v>0</v>
      </c>
      <c r="AG47" s="292">
        <v>6010</v>
      </c>
      <c r="AH47" s="292">
        <v>0</v>
      </c>
      <c r="AI47" s="292">
        <v>0</v>
      </c>
      <c r="AJ47" s="292">
        <v>131</v>
      </c>
      <c r="AK47" s="292">
        <v>0</v>
      </c>
      <c r="AL47" s="292">
        <v>1977</v>
      </c>
      <c r="AM47" s="292">
        <v>0</v>
      </c>
      <c r="AN47" s="277"/>
      <c r="AO47" s="277"/>
      <c r="AP47" s="277"/>
    </row>
    <row r="48" spans="1:42" s="278" customFormat="1" x14ac:dyDescent="0.25">
      <c r="A48" s="273" t="s">
        <v>491</v>
      </c>
      <c r="B48" s="274"/>
      <c r="C48" s="274"/>
      <c r="D48" s="274"/>
      <c r="E48" s="274"/>
      <c r="F48" s="274"/>
      <c r="G48" s="29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7"/>
      <c r="AO48" s="277"/>
      <c r="AP48" s="277"/>
    </row>
    <row r="49" spans="1:42" s="297" customFormat="1" x14ac:dyDescent="0.25">
      <c r="A49" s="296" t="s">
        <v>492</v>
      </c>
      <c r="B49" s="280">
        <v>525</v>
      </c>
      <c r="C49" s="280">
        <v>1270</v>
      </c>
      <c r="D49" s="280">
        <v>1795</v>
      </c>
      <c r="E49" s="281">
        <v>1270</v>
      </c>
      <c r="F49" s="281">
        <v>8</v>
      </c>
      <c r="G49" s="282">
        <v>1</v>
      </c>
      <c r="H49" s="281">
        <v>0</v>
      </c>
      <c r="I49" s="281">
        <v>0</v>
      </c>
      <c r="J49" s="281">
        <v>3</v>
      </c>
      <c r="K49" s="281">
        <v>2</v>
      </c>
      <c r="L49" s="281">
        <v>0</v>
      </c>
      <c r="M49" s="281">
        <v>0</v>
      </c>
      <c r="N49" s="281">
        <v>0</v>
      </c>
      <c r="O49" s="281">
        <v>0</v>
      </c>
      <c r="P49" s="281">
        <v>0</v>
      </c>
      <c r="Q49" s="281">
        <v>0</v>
      </c>
      <c r="R49" s="281">
        <v>0</v>
      </c>
      <c r="S49" s="281">
        <v>0</v>
      </c>
      <c r="T49" s="281">
        <v>0</v>
      </c>
      <c r="U49" s="281">
        <v>0</v>
      </c>
      <c r="V49" s="281">
        <v>0</v>
      </c>
      <c r="W49" s="281">
        <v>0</v>
      </c>
      <c r="X49" s="283">
        <v>307</v>
      </c>
      <c r="Y49" s="281">
        <v>74</v>
      </c>
      <c r="Z49" s="281">
        <v>0</v>
      </c>
      <c r="AA49" s="281">
        <v>0</v>
      </c>
      <c r="AB49" s="281">
        <v>0</v>
      </c>
      <c r="AC49" s="281">
        <v>0</v>
      </c>
      <c r="AD49" s="281">
        <v>0</v>
      </c>
      <c r="AE49" s="281">
        <v>0</v>
      </c>
      <c r="AF49" s="281">
        <v>0</v>
      </c>
      <c r="AG49" s="281">
        <v>0</v>
      </c>
      <c r="AH49" s="281">
        <v>0</v>
      </c>
      <c r="AI49" s="281">
        <v>0</v>
      </c>
      <c r="AJ49" s="281">
        <v>130</v>
      </c>
      <c r="AK49" s="281">
        <v>0</v>
      </c>
      <c r="AL49" s="281">
        <v>0</v>
      </c>
      <c r="AM49" s="281">
        <v>0</v>
      </c>
      <c r="AN49" s="277"/>
      <c r="AO49" s="277"/>
      <c r="AP49" s="277"/>
    </row>
    <row r="50" spans="1:42" s="297" customFormat="1" x14ac:dyDescent="0.25">
      <c r="A50" s="296" t="s">
        <v>493</v>
      </c>
      <c r="B50" s="280">
        <v>98</v>
      </c>
      <c r="C50" s="280">
        <v>3170</v>
      </c>
      <c r="D50" s="280">
        <v>3268</v>
      </c>
      <c r="E50" s="281">
        <v>3170</v>
      </c>
      <c r="F50" s="281">
        <v>2</v>
      </c>
      <c r="G50" s="282">
        <v>0</v>
      </c>
      <c r="H50" s="281">
        <v>0</v>
      </c>
      <c r="I50" s="281">
        <v>0</v>
      </c>
      <c r="J50" s="281">
        <v>0</v>
      </c>
      <c r="K50" s="281">
        <v>0</v>
      </c>
      <c r="L50" s="281">
        <v>0</v>
      </c>
      <c r="M50" s="281">
        <v>0</v>
      </c>
      <c r="N50" s="281">
        <v>0</v>
      </c>
      <c r="O50" s="281">
        <v>0</v>
      </c>
      <c r="P50" s="281">
        <v>0</v>
      </c>
      <c r="Q50" s="281">
        <v>0</v>
      </c>
      <c r="R50" s="281">
        <v>0</v>
      </c>
      <c r="S50" s="281">
        <v>0</v>
      </c>
      <c r="T50" s="281">
        <v>0</v>
      </c>
      <c r="U50" s="281">
        <v>0</v>
      </c>
      <c r="V50" s="281">
        <v>0</v>
      </c>
      <c r="W50" s="281">
        <v>0</v>
      </c>
      <c r="X50" s="286">
        <v>67</v>
      </c>
      <c r="Y50" s="281">
        <v>29</v>
      </c>
      <c r="Z50" s="281">
        <v>0</v>
      </c>
      <c r="AA50" s="281">
        <v>0</v>
      </c>
      <c r="AB50" s="281">
        <v>0</v>
      </c>
      <c r="AC50" s="281">
        <v>0</v>
      </c>
      <c r="AD50" s="281">
        <v>0</v>
      </c>
      <c r="AE50" s="281">
        <v>0</v>
      </c>
      <c r="AF50" s="281">
        <v>0</v>
      </c>
      <c r="AG50" s="281">
        <v>0</v>
      </c>
      <c r="AH50" s="281">
        <v>0</v>
      </c>
      <c r="AI50" s="281">
        <v>0</v>
      </c>
      <c r="AJ50" s="281">
        <v>0</v>
      </c>
      <c r="AK50" s="281">
        <v>0</v>
      </c>
      <c r="AL50" s="281">
        <v>0</v>
      </c>
      <c r="AM50" s="281">
        <v>0</v>
      </c>
      <c r="AN50" s="277"/>
      <c r="AO50" s="277"/>
      <c r="AP50" s="277"/>
    </row>
    <row r="51" spans="1:42" s="299" customFormat="1" x14ac:dyDescent="0.25">
      <c r="A51" s="298" t="s">
        <v>494</v>
      </c>
      <c r="B51" s="288">
        <v>623</v>
      </c>
      <c r="C51" s="280">
        <v>4440</v>
      </c>
      <c r="D51" s="288">
        <v>5063</v>
      </c>
      <c r="E51" s="288">
        <v>4440</v>
      </c>
      <c r="F51" s="288">
        <v>10</v>
      </c>
      <c r="G51" s="290">
        <v>1</v>
      </c>
      <c r="H51" s="288">
        <v>0</v>
      </c>
      <c r="I51" s="288">
        <v>0</v>
      </c>
      <c r="J51" s="288">
        <v>3</v>
      </c>
      <c r="K51" s="288">
        <v>2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  <c r="V51" s="288">
        <v>0</v>
      </c>
      <c r="W51" s="288">
        <v>0</v>
      </c>
      <c r="X51" s="288">
        <v>374</v>
      </c>
      <c r="Y51" s="288">
        <v>103</v>
      </c>
      <c r="Z51" s="288">
        <v>0</v>
      </c>
      <c r="AA51" s="288">
        <v>0</v>
      </c>
      <c r="AB51" s="288">
        <v>0</v>
      </c>
      <c r="AC51" s="288">
        <v>0</v>
      </c>
      <c r="AD51" s="288">
        <v>0</v>
      </c>
      <c r="AE51" s="288">
        <v>0</v>
      </c>
      <c r="AF51" s="288">
        <v>0</v>
      </c>
      <c r="AG51" s="288">
        <v>0</v>
      </c>
      <c r="AH51" s="288">
        <v>0</v>
      </c>
      <c r="AI51" s="288">
        <v>0</v>
      </c>
      <c r="AJ51" s="288">
        <v>130</v>
      </c>
      <c r="AK51" s="288">
        <v>0</v>
      </c>
      <c r="AL51" s="288">
        <v>0</v>
      </c>
      <c r="AM51" s="288">
        <v>0</v>
      </c>
      <c r="AN51" s="277"/>
      <c r="AO51" s="277"/>
      <c r="AP51" s="277"/>
    </row>
    <row r="52" spans="1:42" s="299" customFormat="1" x14ac:dyDescent="0.25">
      <c r="A52" s="298"/>
      <c r="B52" s="280"/>
      <c r="C52" s="280"/>
      <c r="D52" s="280"/>
      <c r="E52" s="324">
        <v>260030</v>
      </c>
      <c r="F52" s="292">
        <v>636</v>
      </c>
      <c r="G52" s="293">
        <v>58</v>
      </c>
      <c r="H52" s="292">
        <v>0</v>
      </c>
      <c r="I52" s="292">
        <v>0</v>
      </c>
      <c r="J52" s="292">
        <v>174</v>
      </c>
      <c r="K52" s="292">
        <v>116</v>
      </c>
      <c r="L52" s="292">
        <v>0</v>
      </c>
      <c r="M52" s="292">
        <v>0</v>
      </c>
      <c r="N52" s="292">
        <v>0</v>
      </c>
      <c r="O52" s="292">
        <v>0</v>
      </c>
      <c r="P52" s="292">
        <v>0</v>
      </c>
      <c r="Q52" s="292">
        <v>0</v>
      </c>
      <c r="R52" s="292">
        <v>0</v>
      </c>
      <c r="S52" s="292">
        <v>0</v>
      </c>
      <c r="T52" s="292">
        <v>0</v>
      </c>
      <c r="U52" s="292">
        <v>0</v>
      </c>
      <c r="V52" s="292">
        <v>0</v>
      </c>
      <c r="W52" s="292">
        <v>0</v>
      </c>
      <c r="X52" s="292">
        <v>23568</v>
      </c>
      <c r="Y52" s="292">
        <v>6786</v>
      </c>
      <c r="Z52" s="292">
        <v>0</v>
      </c>
      <c r="AA52" s="292">
        <v>0</v>
      </c>
      <c r="AB52" s="292">
        <v>0</v>
      </c>
      <c r="AC52" s="292">
        <v>0</v>
      </c>
      <c r="AD52" s="292">
        <v>0</v>
      </c>
      <c r="AE52" s="292">
        <v>0</v>
      </c>
      <c r="AF52" s="292">
        <v>0</v>
      </c>
      <c r="AG52" s="292">
        <v>0</v>
      </c>
      <c r="AH52" s="292">
        <v>0</v>
      </c>
      <c r="AI52" s="292">
        <v>0</v>
      </c>
      <c r="AJ52" s="292">
        <v>7540</v>
      </c>
      <c r="AK52" s="292">
        <v>0</v>
      </c>
      <c r="AL52" s="292">
        <v>0</v>
      </c>
      <c r="AM52" s="292">
        <v>0</v>
      </c>
      <c r="AN52" s="277"/>
      <c r="AO52" s="277"/>
      <c r="AP52" s="277"/>
    </row>
    <row r="53" spans="1:42" s="278" customFormat="1" x14ac:dyDescent="0.25">
      <c r="A53" s="273" t="s">
        <v>495</v>
      </c>
      <c r="B53" s="274"/>
      <c r="C53" s="274"/>
      <c r="D53" s="274"/>
      <c r="E53" s="274"/>
      <c r="F53" s="274"/>
      <c r="G53" s="29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7"/>
      <c r="AO53" s="277"/>
      <c r="AP53" s="277"/>
    </row>
    <row r="54" spans="1:42" s="297" customFormat="1" x14ac:dyDescent="0.25">
      <c r="A54" s="296" t="s">
        <v>492</v>
      </c>
      <c r="B54" s="280">
        <v>1246</v>
      </c>
      <c r="C54" s="280">
        <v>579</v>
      </c>
      <c r="D54" s="280">
        <v>1825</v>
      </c>
      <c r="E54" s="281">
        <v>579</v>
      </c>
      <c r="F54" s="281">
        <v>0</v>
      </c>
      <c r="G54" s="282">
        <v>0</v>
      </c>
      <c r="H54" s="281">
        <v>0</v>
      </c>
      <c r="I54" s="281">
        <v>0</v>
      </c>
      <c r="J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  <c r="P54" s="281">
        <v>0</v>
      </c>
      <c r="Q54" s="281">
        <v>0</v>
      </c>
      <c r="R54" s="281">
        <v>0</v>
      </c>
      <c r="S54" s="281">
        <v>0</v>
      </c>
      <c r="T54" s="281">
        <v>0</v>
      </c>
      <c r="U54" s="281">
        <v>0</v>
      </c>
      <c r="V54" s="281">
        <v>0</v>
      </c>
      <c r="W54" s="281">
        <v>0</v>
      </c>
      <c r="X54" s="281">
        <v>30</v>
      </c>
      <c r="Y54" s="281">
        <v>1216</v>
      </c>
      <c r="Z54" s="281">
        <v>0</v>
      </c>
      <c r="AA54" s="281">
        <v>0</v>
      </c>
      <c r="AB54" s="281">
        <v>0</v>
      </c>
      <c r="AC54" s="281">
        <v>0</v>
      </c>
      <c r="AD54" s="281">
        <v>0</v>
      </c>
      <c r="AE54" s="281">
        <v>0</v>
      </c>
      <c r="AF54" s="281">
        <v>0</v>
      </c>
      <c r="AG54" s="281">
        <v>0</v>
      </c>
      <c r="AH54" s="281">
        <v>0</v>
      </c>
      <c r="AI54" s="281">
        <v>0</v>
      </c>
      <c r="AJ54" s="281">
        <v>0</v>
      </c>
      <c r="AK54" s="281">
        <v>0</v>
      </c>
      <c r="AL54" s="281">
        <v>0</v>
      </c>
      <c r="AM54" s="281">
        <v>0</v>
      </c>
      <c r="AN54" s="277"/>
      <c r="AO54" s="277"/>
      <c r="AP54" s="277"/>
    </row>
    <row r="55" spans="1:42" s="297" customFormat="1" x14ac:dyDescent="0.25">
      <c r="A55" s="296" t="s">
        <v>493</v>
      </c>
      <c r="B55" s="280">
        <v>60</v>
      </c>
      <c r="C55" s="280">
        <v>6</v>
      </c>
      <c r="D55" s="280">
        <v>66</v>
      </c>
      <c r="E55" s="281">
        <v>6</v>
      </c>
      <c r="F55" s="281">
        <v>0</v>
      </c>
      <c r="G55" s="282">
        <v>0</v>
      </c>
      <c r="H55" s="281">
        <v>0</v>
      </c>
      <c r="I55" s="281">
        <v>0</v>
      </c>
      <c r="J55" s="281">
        <v>0</v>
      </c>
      <c r="K55" s="281">
        <v>0</v>
      </c>
      <c r="L55" s="281">
        <v>0</v>
      </c>
      <c r="M55" s="281">
        <v>0</v>
      </c>
      <c r="N55" s="281"/>
      <c r="O55" s="281">
        <v>0</v>
      </c>
      <c r="P55" s="281">
        <v>0</v>
      </c>
      <c r="Q55" s="281">
        <v>0</v>
      </c>
      <c r="R55" s="281">
        <v>0</v>
      </c>
      <c r="S55" s="281">
        <v>0</v>
      </c>
      <c r="T55" s="281">
        <v>0</v>
      </c>
      <c r="U55" s="281">
        <v>0</v>
      </c>
      <c r="V55" s="281">
        <v>0</v>
      </c>
      <c r="W55" s="281">
        <v>0</v>
      </c>
      <c r="X55" s="281">
        <v>0</v>
      </c>
      <c r="Y55" s="281">
        <v>60</v>
      </c>
      <c r="Z55" s="281">
        <v>0</v>
      </c>
      <c r="AA55" s="281">
        <v>0</v>
      </c>
      <c r="AB55" s="281">
        <v>0</v>
      </c>
      <c r="AC55" s="281">
        <v>0</v>
      </c>
      <c r="AD55" s="281">
        <v>0</v>
      </c>
      <c r="AE55" s="281">
        <v>0</v>
      </c>
      <c r="AF55" s="281">
        <v>0</v>
      </c>
      <c r="AG55" s="281">
        <v>0</v>
      </c>
      <c r="AH55" s="281">
        <v>0</v>
      </c>
      <c r="AI55" s="281">
        <v>0</v>
      </c>
      <c r="AJ55" s="281">
        <v>0</v>
      </c>
      <c r="AK55" s="281">
        <v>0</v>
      </c>
      <c r="AL55" s="281">
        <v>0</v>
      </c>
      <c r="AM55" s="281">
        <v>0</v>
      </c>
      <c r="AN55" s="277"/>
      <c r="AO55" s="277"/>
      <c r="AP55" s="277"/>
    </row>
    <row r="56" spans="1:42" s="299" customFormat="1" x14ac:dyDescent="0.25">
      <c r="A56" s="298" t="s">
        <v>496</v>
      </c>
      <c r="B56" s="288">
        <v>1306</v>
      </c>
      <c r="C56" s="280">
        <v>585</v>
      </c>
      <c r="D56" s="288">
        <v>1891</v>
      </c>
      <c r="E56" s="288">
        <v>585</v>
      </c>
      <c r="F56" s="288">
        <v>0</v>
      </c>
      <c r="G56" s="300">
        <v>0</v>
      </c>
      <c r="H56" s="289">
        <v>0</v>
      </c>
      <c r="I56" s="289">
        <v>0</v>
      </c>
      <c r="J56" s="288">
        <v>0</v>
      </c>
      <c r="K56" s="288">
        <v>0</v>
      </c>
      <c r="L56" s="288">
        <v>0</v>
      </c>
      <c r="M56" s="288">
        <v>0</v>
      </c>
      <c r="N56" s="288">
        <v>0</v>
      </c>
      <c r="O56" s="288">
        <v>0</v>
      </c>
      <c r="P56" s="288">
        <v>0</v>
      </c>
      <c r="Q56" s="288">
        <v>0</v>
      </c>
      <c r="R56" s="288">
        <v>0</v>
      </c>
      <c r="S56" s="288">
        <v>0</v>
      </c>
      <c r="T56" s="288">
        <v>0</v>
      </c>
      <c r="U56" s="288">
        <v>0</v>
      </c>
      <c r="V56" s="288">
        <v>0</v>
      </c>
      <c r="W56" s="288">
        <v>0</v>
      </c>
      <c r="X56" s="288">
        <v>30</v>
      </c>
      <c r="Y56" s="288">
        <v>1276</v>
      </c>
      <c r="Z56" s="288">
        <v>0</v>
      </c>
      <c r="AA56" s="288">
        <v>0</v>
      </c>
      <c r="AB56" s="288">
        <v>0</v>
      </c>
      <c r="AC56" s="288">
        <v>0</v>
      </c>
      <c r="AD56" s="288">
        <v>0</v>
      </c>
      <c r="AE56" s="288">
        <v>0</v>
      </c>
      <c r="AF56" s="288">
        <v>0</v>
      </c>
      <c r="AG56" s="288">
        <v>0</v>
      </c>
      <c r="AH56" s="288">
        <v>0</v>
      </c>
      <c r="AI56" s="288">
        <v>0</v>
      </c>
      <c r="AJ56" s="288">
        <v>0</v>
      </c>
      <c r="AK56" s="288">
        <v>0</v>
      </c>
      <c r="AL56" s="288">
        <v>0</v>
      </c>
      <c r="AM56" s="288">
        <v>0</v>
      </c>
      <c r="AN56" s="277"/>
      <c r="AO56" s="277"/>
      <c r="AP56" s="277"/>
    </row>
    <row r="57" spans="1:42" s="297" customFormat="1" x14ac:dyDescent="0.25">
      <c r="A57" s="301"/>
      <c r="B57" s="280"/>
      <c r="C57" s="280"/>
      <c r="D57" s="280"/>
      <c r="E57" s="324">
        <v>29979</v>
      </c>
      <c r="F57" s="292">
        <v>0</v>
      </c>
      <c r="G57" s="293">
        <v>0</v>
      </c>
      <c r="H57" s="292">
        <v>0</v>
      </c>
      <c r="I57" s="292">
        <v>0</v>
      </c>
      <c r="J57" s="292">
        <v>0</v>
      </c>
      <c r="K57" s="292">
        <v>0</v>
      </c>
      <c r="L57" s="292">
        <v>0</v>
      </c>
      <c r="M57" s="292">
        <v>0</v>
      </c>
      <c r="N57" s="292">
        <v>0</v>
      </c>
      <c r="O57" s="292">
        <v>0</v>
      </c>
      <c r="P57" s="292">
        <v>0</v>
      </c>
      <c r="Q57" s="292">
        <v>0</v>
      </c>
      <c r="R57" s="292">
        <v>0</v>
      </c>
      <c r="S57" s="292">
        <v>0</v>
      </c>
      <c r="T57" s="292">
        <v>0</v>
      </c>
      <c r="U57" s="292">
        <v>0</v>
      </c>
      <c r="V57" s="292">
        <v>0</v>
      </c>
      <c r="W57" s="292">
        <v>0</v>
      </c>
      <c r="X57" s="292">
        <v>1440</v>
      </c>
      <c r="Y57" s="292">
        <v>62508</v>
      </c>
      <c r="Z57" s="292">
        <v>0</v>
      </c>
      <c r="AA57" s="292">
        <v>0</v>
      </c>
      <c r="AB57" s="292">
        <v>0</v>
      </c>
      <c r="AC57" s="292">
        <v>0</v>
      </c>
      <c r="AD57" s="292">
        <v>0</v>
      </c>
      <c r="AE57" s="292">
        <v>0</v>
      </c>
      <c r="AF57" s="292">
        <v>0</v>
      </c>
      <c r="AG57" s="292">
        <v>0</v>
      </c>
      <c r="AH57" s="292">
        <v>0</v>
      </c>
      <c r="AI57" s="292">
        <v>0</v>
      </c>
      <c r="AJ57" s="292">
        <v>0</v>
      </c>
      <c r="AK57" s="292">
        <v>0</v>
      </c>
      <c r="AL57" s="292">
        <v>0</v>
      </c>
      <c r="AM57" s="292">
        <v>0</v>
      </c>
      <c r="AN57" s="277"/>
      <c r="AO57" s="277"/>
      <c r="AP57" s="277"/>
    </row>
    <row r="58" spans="1:42" s="278" customFormat="1" x14ac:dyDescent="0.25">
      <c r="A58" s="302" t="s">
        <v>497</v>
      </c>
      <c r="B58" s="274"/>
      <c r="C58" s="274"/>
      <c r="D58" s="274"/>
      <c r="E58" s="274"/>
      <c r="F58" s="274"/>
      <c r="G58" s="29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7"/>
      <c r="AO58" s="277"/>
      <c r="AP58" s="277"/>
    </row>
    <row r="59" spans="1:42" s="297" customFormat="1" x14ac:dyDescent="0.25">
      <c r="A59" s="296" t="s">
        <v>498</v>
      </c>
      <c r="B59" s="280">
        <v>1</v>
      </c>
      <c r="C59" s="280">
        <v>3</v>
      </c>
      <c r="D59" s="280">
        <v>4</v>
      </c>
      <c r="E59" s="281">
        <v>3</v>
      </c>
      <c r="F59" s="281">
        <v>0</v>
      </c>
      <c r="G59" s="282">
        <v>0</v>
      </c>
      <c r="H59" s="281">
        <v>0</v>
      </c>
      <c r="I59" s="281">
        <v>0</v>
      </c>
      <c r="J59" s="281">
        <v>0</v>
      </c>
      <c r="K59" s="281">
        <v>0</v>
      </c>
      <c r="L59" s="281">
        <v>0</v>
      </c>
      <c r="M59" s="281">
        <v>0</v>
      </c>
      <c r="N59" s="281">
        <v>0</v>
      </c>
      <c r="O59" s="281">
        <v>0</v>
      </c>
      <c r="P59" s="281">
        <v>0</v>
      </c>
      <c r="Q59" s="281">
        <v>0</v>
      </c>
      <c r="R59" s="281">
        <v>0</v>
      </c>
      <c r="S59" s="281">
        <v>0</v>
      </c>
      <c r="T59" s="281">
        <v>0</v>
      </c>
      <c r="U59" s="281">
        <v>0</v>
      </c>
      <c r="V59" s="281">
        <v>0</v>
      </c>
      <c r="W59" s="281">
        <v>0</v>
      </c>
      <c r="X59" s="281">
        <v>0</v>
      </c>
      <c r="Y59" s="281">
        <v>1</v>
      </c>
      <c r="Z59" s="281">
        <v>0</v>
      </c>
      <c r="AA59" s="281">
        <v>0</v>
      </c>
      <c r="AB59" s="281">
        <v>0</v>
      </c>
      <c r="AC59" s="281">
        <v>0</v>
      </c>
      <c r="AD59" s="281">
        <v>0</v>
      </c>
      <c r="AE59" s="281">
        <v>0</v>
      </c>
      <c r="AF59" s="281">
        <v>0</v>
      </c>
      <c r="AG59" s="281">
        <v>0</v>
      </c>
      <c r="AH59" s="281">
        <v>0</v>
      </c>
      <c r="AI59" s="281">
        <v>0</v>
      </c>
      <c r="AJ59" s="281">
        <v>0</v>
      </c>
      <c r="AK59" s="281">
        <v>0</v>
      </c>
      <c r="AL59" s="281">
        <v>0</v>
      </c>
      <c r="AM59" s="281">
        <v>0</v>
      </c>
      <c r="AN59" s="277"/>
      <c r="AO59" s="277"/>
      <c r="AP59" s="277"/>
    </row>
    <row r="60" spans="1:42" s="297" customFormat="1" x14ac:dyDescent="0.25">
      <c r="A60" s="296" t="s">
        <v>499</v>
      </c>
      <c r="B60" s="280">
        <v>0</v>
      </c>
      <c r="C60" s="280">
        <v>13</v>
      </c>
      <c r="D60" s="280">
        <v>13</v>
      </c>
      <c r="E60" s="281">
        <v>13</v>
      </c>
      <c r="F60" s="281">
        <v>0</v>
      </c>
      <c r="G60" s="282">
        <v>0</v>
      </c>
      <c r="H60" s="281">
        <v>0</v>
      </c>
      <c r="I60" s="281">
        <v>0</v>
      </c>
      <c r="J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77"/>
      <c r="AO60" s="277"/>
      <c r="AP60" s="277"/>
    </row>
    <row r="61" spans="1:42" s="297" customFormat="1" x14ac:dyDescent="0.25">
      <c r="A61" s="296" t="s">
        <v>500</v>
      </c>
      <c r="B61" s="280">
        <v>0</v>
      </c>
      <c r="C61" s="280">
        <v>1</v>
      </c>
      <c r="D61" s="280">
        <v>1</v>
      </c>
      <c r="E61" s="281">
        <v>1</v>
      </c>
      <c r="F61" s="281">
        <v>0</v>
      </c>
      <c r="G61" s="282">
        <v>0</v>
      </c>
      <c r="H61" s="281">
        <v>0</v>
      </c>
      <c r="I61" s="281">
        <v>0</v>
      </c>
      <c r="J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0</v>
      </c>
      <c r="AC61" s="281">
        <v>0</v>
      </c>
      <c r="AD61" s="281">
        <v>0</v>
      </c>
      <c r="AE61" s="281">
        <v>0</v>
      </c>
      <c r="AF61" s="281">
        <v>0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77"/>
      <c r="AO61" s="277"/>
      <c r="AP61" s="277"/>
    </row>
    <row r="62" spans="1:42" s="297" customFormat="1" x14ac:dyDescent="0.25">
      <c r="A62" s="296" t="s">
        <v>501</v>
      </c>
      <c r="B62" s="280">
        <v>0</v>
      </c>
      <c r="C62" s="280">
        <v>0</v>
      </c>
      <c r="D62" s="280">
        <v>0</v>
      </c>
      <c r="E62" s="281">
        <v>0</v>
      </c>
      <c r="F62" s="281">
        <v>0</v>
      </c>
      <c r="G62" s="282">
        <v>0</v>
      </c>
      <c r="H62" s="281">
        <v>0</v>
      </c>
      <c r="I62" s="281">
        <v>0</v>
      </c>
      <c r="J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>
        <v>0</v>
      </c>
      <c r="T62" s="281">
        <v>0</v>
      </c>
      <c r="U62" s="281">
        <v>0</v>
      </c>
      <c r="V62" s="281">
        <v>0</v>
      </c>
      <c r="W62" s="281">
        <v>0</v>
      </c>
      <c r="X62" s="281">
        <v>0</v>
      </c>
      <c r="Y62" s="281">
        <v>0</v>
      </c>
      <c r="Z62" s="281">
        <v>0</v>
      </c>
      <c r="AA62" s="281">
        <v>0</v>
      </c>
      <c r="AB62" s="281">
        <v>0</v>
      </c>
      <c r="AC62" s="281">
        <v>0</v>
      </c>
      <c r="AD62" s="281">
        <v>0</v>
      </c>
      <c r="AE62" s="281">
        <v>0</v>
      </c>
      <c r="AF62" s="281">
        <v>0</v>
      </c>
      <c r="AG62" s="281">
        <v>0</v>
      </c>
      <c r="AH62" s="281">
        <v>0</v>
      </c>
      <c r="AI62" s="281">
        <v>0</v>
      </c>
      <c r="AJ62" s="281">
        <v>0</v>
      </c>
      <c r="AK62" s="281">
        <v>0</v>
      </c>
      <c r="AL62" s="281">
        <v>0</v>
      </c>
      <c r="AM62" s="281">
        <v>0</v>
      </c>
      <c r="AN62" s="277"/>
      <c r="AO62" s="277"/>
      <c r="AP62" s="277"/>
    </row>
    <row r="63" spans="1:42" s="297" customFormat="1" x14ac:dyDescent="0.25">
      <c r="A63" s="296" t="s">
        <v>502</v>
      </c>
      <c r="B63" s="280">
        <v>0</v>
      </c>
      <c r="C63" s="280">
        <v>0</v>
      </c>
      <c r="D63" s="280">
        <v>0</v>
      </c>
      <c r="E63" s="281">
        <v>0</v>
      </c>
      <c r="F63" s="281">
        <v>0</v>
      </c>
      <c r="G63" s="282">
        <v>0</v>
      </c>
      <c r="H63" s="281">
        <v>0</v>
      </c>
      <c r="I63" s="281">
        <v>0</v>
      </c>
      <c r="J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77"/>
      <c r="AO63" s="277"/>
      <c r="AP63" s="277"/>
    </row>
    <row r="64" spans="1:42" s="297" customFormat="1" x14ac:dyDescent="0.25">
      <c r="A64" s="296" t="s">
        <v>503</v>
      </c>
      <c r="B64" s="280">
        <v>0</v>
      </c>
      <c r="C64" s="280">
        <v>0</v>
      </c>
      <c r="D64" s="280">
        <v>0</v>
      </c>
      <c r="E64" s="285">
        <v>0</v>
      </c>
      <c r="F64" s="281">
        <v>0</v>
      </c>
      <c r="G64" s="282">
        <v>0</v>
      </c>
      <c r="H64" s="281">
        <v>0</v>
      </c>
      <c r="I64" s="281">
        <v>0</v>
      </c>
      <c r="J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0</v>
      </c>
      <c r="AC64" s="281">
        <v>0</v>
      </c>
      <c r="AD64" s="281">
        <v>0</v>
      </c>
      <c r="AE64" s="281">
        <v>0</v>
      </c>
      <c r="AF64" s="281">
        <v>0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77"/>
      <c r="AO64" s="277"/>
      <c r="AP64" s="277"/>
    </row>
    <row r="65" spans="1:42" s="299" customFormat="1" ht="13.5" customHeight="1" x14ac:dyDescent="0.25">
      <c r="A65" s="303" t="s">
        <v>504</v>
      </c>
      <c r="B65" s="288">
        <v>1</v>
      </c>
      <c r="C65" s="280">
        <v>17</v>
      </c>
      <c r="D65" s="288">
        <v>18</v>
      </c>
      <c r="E65" s="288">
        <v>17</v>
      </c>
      <c r="F65" s="288">
        <v>0</v>
      </c>
      <c r="G65" s="290">
        <v>0</v>
      </c>
      <c r="H65" s="288">
        <v>0</v>
      </c>
      <c r="I65" s="288">
        <v>0</v>
      </c>
      <c r="J65" s="288">
        <v>0</v>
      </c>
      <c r="K65" s="288">
        <v>0</v>
      </c>
      <c r="L65" s="288">
        <v>0</v>
      </c>
      <c r="M65" s="288">
        <v>0</v>
      </c>
      <c r="N65" s="288">
        <v>0</v>
      </c>
      <c r="O65" s="288">
        <v>0</v>
      </c>
      <c r="P65" s="288">
        <v>0</v>
      </c>
      <c r="Q65" s="288">
        <v>0</v>
      </c>
      <c r="R65" s="288">
        <v>0</v>
      </c>
      <c r="S65" s="288">
        <v>0</v>
      </c>
      <c r="T65" s="288">
        <v>0</v>
      </c>
      <c r="U65" s="288">
        <v>0</v>
      </c>
      <c r="V65" s="288">
        <v>0</v>
      </c>
      <c r="W65" s="288">
        <v>0</v>
      </c>
      <c r="X65" s="288">
        <v>0</v>
      </c>
      <c r="Y65" s="288">
        <v>1</v>
      </c>
      <c r="Z65" s="288">
        <v>0</v>
      </c>
      <c r="AA65" s="288">
        <v>0</v>
      </c>
      <c r="AB65" s="288">
        <v>0</v>
      </c>
      <c r="AC65" s="288">
        <v>0</v>
      </c>
      <c r="AD65" s="288">
        <v>0</v>
      </c>
      <c r="AE65" s="288">
        <v>0</v>
      </c>
      <c r="AF65" s="288">
        <v>0</v>
      </c>
      <c r="AG65" s="288">
        <v>0</v>
      </c>
      <c r="AH65" s="288">
        <v>0</v>
      </c>
      <c r="AI65" s="288">
        <v>0</v>
      </c>
      <c r="AJ65" s="288">
        <v>0</v>
      </c>
      <c r="AK65" s="288">
        <v>0</v>
      </c>
      <c r="AL65" s="288">
        <v>0</v>
      </c>
      <c r="AM65" s="288">
        <v>0</v>
      </c>
      <c r="AN65" s="277"/>
      <c r="AO65" s="277"/>
      <c r="AP65" s="277"/>
    </row>
    <row r="66" spans="1:42" s="297" customFormat="1" x14ac:dyDescent="0.25">
      <c r="A66" s="301"/>
      <c r="B66" s="280"/>
      <c r="C66" s="280"/>
      <c r="D66" s="280"/>
      <c r="E66" s="324">
        <v>4106</v>
      </c>
      <c r="F66" s="292">
        <v>0</v>
      </c>
      <c r="G66" s="293">
        <v>0</v>
      </c>
      <c r="H66" s="292">
        <v>0</v>
      </c>
      <c r="I66" s="292">
        <v>0</v>
      </c>
      <c r="J66" s="292">
        <v>0</v>
      </c>
      <c r="K66" s="292">
        <v>0</v>
      </c>
      <c r="L66" s="292">
        <v>0</v>
      </c>
      <c r="M66" s="292">
        <v>0</v>
      </c>
      <c r="N66" s="292">
        <v>0</v>
      </c>
      <c r="O66" s="292">
        <v>0</v>
      </c>
      <c r="P66" s="292">
        <v>0</v>
      </c>
      <c r="Q66" s="292">
        <v>0</v>
      </c>
      <c r="R66" s="292">
        <v>0</v>
      </c>
      <c r="S66" s="292">
        <v>0</v>
      </c>
      <c r="T66" s="292">
        <v>0</v>
      </c>
      <c r="U66" s="292">
        <v>0</v>
      </c>
      <c r="V66" s="292">
        <v>0</v>
      </c>
      <c r="W66" s="292">
        <v>0</v>
      </c>
      <c r="X66" s="292">
        <v>0</v>
      </c>
      <c r="Y66" s="292">
        <v>180</v>
      </c>
      <c r="Z66" s="292">
        <v>0</v>
      </c>
      <c r="AA66" s="292">
        <v>0</v>
      </c>
      <c r="AB66" s="292">
        <v>0</v>
      </c>
      <c r="AC66" s="292">
        <v>0</v>
      </c>
      <c r="AD66" s="292">
        <v>0</v>
      </c>
      <c r="AE66" s="292">
        <v>0</v>
      </c>
      <c r="AF66" s="292">
        <v>0</v>
      </c>
      <c r="AG66" s="292">
        <v>0</v>
      </c>
      <c r="AH66" s="292">
        <v>0</v>
      </c>
      <c r="AI66" s="292">
        <v>0</v>
      </c>
      <c r="AJ66" s="292">
        <v>0</v>
      </c>
      <c r="AK66" s="292">
        <v>0</v>
      </c>
      <c r="AL66" s="292">
        <v>0</v>
      </c>
      <c r="AM66" s="292">
        <v>0</v>
      </c>
      <c r="AN66" s="277"/>
      <c r="AO66" s="277"/>
      <c r="AP66" s="277"/>
    </row>
    <row r="67" spans="1:42" s="278" customFormat="1" x14ac:dyDescent="0.25">
      <c r="A67" s="273" t="s">
        <v>505</v>
      </c>
      <c r="B67" s="274"/>
      <c r="C67" s="274"/>
      <c r="D67" s="274"/>
      <c r="E67" s="274"/>
      <c r="F67" s="274"/>
      <c r="G67" s="29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I67" s="274"/>
      <c r="AJ67" s="274"/>
      <c r="AK67" s="274"/>
      <c r="AL67" s="274"/>
      <c r="AM67" s="274"/>
      <c r="AN67" s="277"/>
      <c r="AO67" s="277"/>
      <c r="AP67" s="277"/>
    </row>
    <row r="68" spans="1:42" s="297" customFormat="1" x14ac:dyDescent="0.25">
      <c r="A68" s="296" t="s">
        <v>506</v>
      </c>
      <c r="B68" s="280">
        <v>0</v>
      </c>
      <c r="C68" s="280">
        <v>6</v>
      </c>
      <c r="D68" s="280">
        <v>6</v>
      </c>
      <c r="E68" s="281">
        <v>6</v>
      </c>
      <c r="F68" s="281">
        <v>0</v>
      </c>
      <c r="G68" s="282">
        <v>0</v>
      </c>
      <c r="H68" s="281">
        <v>0</v>
      </c>
      <c r="I68" s="281">
        <v>0</v>
      </c>
      <c r="J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0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77"/>
      <c r="AO68" s="277"/>
      <c r="AP68" s="277"/>
    </row>
    <row r="69" spans="1:42" s="297" customFormat="1" x14ac:dyDescent="0.25">
      <c r="A69" s="296" t="s">
        <v>507</v>
      </c>
      <c r="B69" s="280">
        <v>0</v>
      </c>
      <c r="C69" s="280">
        <v>0</v>
      </c>
      <c r="D69" s="280">
        <v>0</v>
      </c>
      <c r="E69" s="281">
        <v>0</v>
      </c>
      <c r="F69" s="281">
        <v>0</v>
      </c>
      <c r="G69" s="282">
        <v>0</v>
      </c>
      <c r="H69" s="281">
        <v>0</v>
      </c>
      <c r="I69" s="281">
        <v>0</v>
      </c>
      <c r="J69" s="281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77"/>
      <c r="AO69" s="277"/>
      <c r="AP69" s="277"/>
    </row>
    <row r="70" spans="1:42" s="297" customFormat="1" x14ac:dyDescent="0.25">
      <c r="A70" s="296" t="s">
        <v>508</v>
      </c>
      <c r="B70" s="280">
        <v>7</v>
      </c>
      <c r="C70" s="280">
        <v>3</v>
      </c>
      <c r="D70" s="280">
        <v>10</v>
      </c>
      <c r="E70" s="281">
        <v>3</v>
      </c>
      <c r="F70" s="281">
        <v>0</v>
      </c>
      <c r="G70" s="282">
        <v>0</v>
      </c>
      <c r="H70" s="281">
        <v>0</v>
      </c>
      <c r="I70" s="281">
        <v>0</v>
      </c>
      <c r="J70" s="281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7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0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77"/>
      <c r="AO70" s="277"/>
      <c r="AP70" s="277"/>
    </row>
    <row r="71" spans="1:42" s="297" customFormat="1" x14ac:dyDescent="0.25">
      <c r="A71" s="296" t="s">
        <v>509</v>
      </c>
      <c r="B71" s="280">
        <v>5</v>
      </c>
      <c r="C71" s="280">
        <v>37</v>
      </c>
      <c r="D71" s="280">
        <v>42</v>
      </c>
      <c r="E71" s="281">
        <v>37</v>
      </c>
      <c r="F71" s="281">
        <v>0</v>
      </c>
      <c r="G71" s="282">
        <v>0</v>
      </c>
      <c r="H71" s="281">
        <v>0</v>
      </c>
      <c r="I71" s="281">
        <v>0</v>
      </c>
      <c r="J71" s="281">
        <v>0</v>
      </c>
      <c r="K71" s="281">
        <v>0</v>
      </c>
      <c r="L71" s="281">
        <v>0</v>
      </c>
      <c r="M71" s="281">
        <v>0</v>
      </c>
      <c r="N71" s="281">
        <v>0</v>
      </c>
      <c r="O71" s="281">
        <v>0</v>
      </c>
      <c r="P71" s="281">
        <v>0</v>
      </c>
      <c r="Q71" s="281">
        <v>0</v>
      </c>
      <c r="R71" s="281">
        <v>0</v>
      </c>
      <c r="S71" s="281">
        <v>0</v>
      </c>
      <c r="T71" s="281">
        <v>0</v>
      </c>
      <c r="U71" s="281">
        <v>0</v>
      </c>
      <c r="V71" s="281">
        <v>0</v>
      </c>
      <c r="W71" s="281">
        <v>0</v>
      </c>
      <c r="X71" s="281">
        <v>0</v>
      </c>
      <c r="Y71" s="281">
        <v>5</v>
      </c>
      <c r="Z71" s="281">
        <v>0</v>
      </c>
      <c r="AA71" s="281">
        <v>0</v>
      </c>
      <c r="AB71" s="281">
        <v>0</v>
      </c>
      <c r="AC71" s="281">
        <v>0</v>
      </c>
      <c r="AD71" s="281">
        <v>0</v>
      </c>
      <c r="AE71" s="281">
        <v>0</v>
      </c>
      <c r="AF71" s="281">
        <v>0</v>
      </c>
      <c r="AG71" s="281">
        <v>0</v>
      </c>
      <c r="AH71" s="281">
        <v>0</v>
      </c>
      <c r="AI71" s="281">
        <v>0</v>
      </c>
      <c r="AJ71" s="281">
        <v>0</v>
      </c>
      <c r="AK71" s="281">
        <v>0</v>
      </c>
      <c r="AL71" s="281">
        <v>0</v>
      </c>
      <c r="AM71" s="281">
        <v>0</v>
      </c>
      <c r="AN71" s="277"/>
      <c r="AO71" s="277"/>
      <c r="AP71" s="277"/>
    </row>
    <row r="72" spans="1:42" s="297" customFormat="1" x14ac:dyDescent="0.25">
      <c r="A72" s="296" t="s">
        <v>510</v>
      </c>
      <c r="B72" s="280">
        <v>0</v>
      </c>
      <c r="C72" s="280">
        <v>14</v>
      </c>
      <c r="D72" s="280">
        <v>14</v>
      </c>
      <c r="E72" s="281">
        <v>14</v>
      </c>
      <c r="F72" s="281">
        <v>0</v>
      </c>
      <c r="G72" s="282">
        <v>0</v>
      </c>
      <c r="H72" s="281">
        <v>0</v>
      </c>
      <c r="I72" s="281">
        <v>0</v>
      </c>
      <c r="J72" s="281">
        <v>0</v>
      </c>
      <c r="K72" s="281">
        <v>0</v>
      </c>
      <c r="L72" s="281">
        <v>0</v>
      </c>
      <c r="M72" s="281">
        <v>0</v>
      </c>
      <c r="N72" s="281">
        <v>0</v>
      </c>
      <c r="O72" s="281">
        <v>0</v>
      </c>
      <c r="P72" s="281">
        <v>0</v>
      </c>
      <c r="Q72" s="281">
        <v>0</v>
      </c>
      <c r="R72" s="281">
        <v>0</v>
      </c>
      <c r="S72" s="281">
        <v>0</v>
      </c>
      <c r="T72" s="281">
        <v>0</v>
      </c>
      <c r="U72" s="281">
        <v>0</v>
      </c>
      <c r="V72" s="281">
        <v>0</v>
      </c>
      <c r="W72" s="281">
        <v>0</v>
      </c>
      <c r="X72" s="281">
        <v>0</v>
      </c>
      <c r="Y72" s="281">
        <v>0</v>
      </c>
      <c r="Z72" s="281">
        <v>0</v>
      </c>
      <c r="AA72" s="281">
        <v>0</v>
      </c>
      <c r="AB72" s="281">
        <v>0</v>
      </c>
      <c r="AC72" s="281">
        <v>0</v>
      </c>
      <c r="AD72" s="281">
        <v>0</v>
      </c>
      <c r="AE72" s="281">
        <v>0</v>
      </c>
      <c r="AF72" s="281">
        <v>0</v>
      </c>
      <c r="AG72" s="281">
        <v>0</v>
      </c>
      <c r="AH72" s="281">
        <v>0</v>
      </c>
      <c r="AI72" s="281">
        <v>0</v>
      </c>
      <c r="AJ72" s="281">
        <v>0</v>
      </c>
      <c r="AK72" s="281">
        <v>0</v>
      </c>
      <c r="AL72" s="281">
        <v>0</v>
      </c>
      <c r="AM72" s="281">
        <v>0</v>
      </c>
      <c r="AN72" s="277"/>
      <c r="AO72" s="277"/>
      <c r="AP72" s="277"/>
    </row>
    <row r="73" spans="1:42" s="299" customFormat="1" x14ac:dyDescent="0.25">
      <c r="A73" s="298" t="s">
        <v>511</v>
      </c>
      <c r="B73" s="288">
        <v>12</v>
      </c>
      <c r="C73" s="280">
        <v>60</v>
      </c>
      <c r="D73" s="288">
        <v>72</v>
      </c>
      <c r="E73" s="288">
        <v>60</v>
      </c>
      <c r="F73" s="288">
        <v>0</v>
      </c>
      <c r="G73" s="290">
        <v>0</v>
      </c>
      <c r="H73" s="288">
        <v>0</v>
      </c>
      <c r="I73" s="288">
        <v>0</v>
      </c>
      <c r="J73" s="288">
        <v>0</v>
      </c>
      <c r="K73" s="288">
        <v>0</v>
      </c>
      <c r="L73" s="288">
        <v>0</v>
      </c>
      <c r="M73" s="288">
        <v>0</v>
      </c>
      <c r="N73" s="288">
        <v>0</v>
      </c>
      <c r="O73" s="288">
        <v>0</v>
      </c>
      <c r="P73" s="288">
        <v>0</v>
      </c>
      <c r="Q73" s="288">
        <v>0</v>
      </c>
      <c r="R73" s="288">
        <v>0</v>
      </c>
      <c r="S73" s="288">
        <v>0</v>
      </c>
      <c r="T73" s="288">
        <v>0</v>
      </c>
      <c r="U73" s="288">
        <v>0</v>
      </c>
      <c r="V73" s="288">
        <v>0</v>
      </c>
      <c r="W73" s="288">
        <v>0</v>
      </c>
      <c r="X73" s="288">
        <v>0</v>
      </c>
      <c r="Y73" s="288">
        <v>12</v>
      </c>
      <c r="Z73" s="288">
        <v>0</v>
      </c>
      <c r="AA73" s="288">
        <v>0</v>
      </c>
      <c r="AB73" s="288">
        <v>0</v>
      </c>
      <c r="AC73" s="288">
        <v>0</v>
      </c>
      <c r="AD73" s="288">
        <v>0</v>
      </c>
      <c r="AE73" s="288">
        <v>0</v>
      </c>
      <c r="AF73" s="288">
        <v>0</v>
      </c>
      <c r="AG73" s="288">
        <v>0</v>
      </c>
      <c r="AH73" s="288">
        <v>0</v>
      </c>
      <c r="AI73" s="288">
        <v>0</v>
      </c>
      <c r="AJ73" s="288">
        <v>0</v>
      </c>
      <c r="AK73" s="288">
        <v>0</v>
      </c>
      <c r="AL73" s="288">
        <v>0</v>
      </c>
      <c r="AM73" s="288">
        <v>0</v>
      </c>
      <c r="AN73" s="277"/>
      <c r="AO73" s="277"/>
      <c r="AP73" s="277"/>
    </row>
    <row r="74" spans="1:42" s="297" customFormat="1" x14ac:dyDescent="0.25">
      <c r="A74" s="301"/>
      <c r="B74" s="280"/>
      <c r="C74" s="280"/>
      <c r="D74" s="280"/>
      <c r="E74" s="304">
        <v>4014</v>
      </c>
      <c r="F74" s="305">
        <v>0</v>
      </c>
      <c r="G74" s="306">
        <v>0</v>
      </c>
      <c r="H74" s="305">
        <v>0</v>
      </c>
      <c r="I74" s="305">
        <v>0</v>
      </c>
      <c r="J74" s="305">
        <v>0</v>
      </c>
      <c r="K74" s="305">
        <v>0</v>
      </c>
      <c r="L74" s="305">
        <v>0</v>
      </c>
      <c r="M74" s="305">
        <v>0</v>
      </c>
      <c r="N74" s="305">
        <v>0</v>
      </c>
      <c r="O74" s="305">
        <v>0</v>
      </c>
      <c r="P74" s="305">
        <v>0</v>
      </c>
      <c r="Q74" s="305">
        <v>0</v>
      </c>
      <c r="R74" s="305">
        <v>0</v>
      </c>
      <c r="S74" s="305">
        <v>0</v>
      </c>
      <c r="T74" s="305">
        <v>0</v>
      </c>
      <c r="U74" s="305">
        <v>0</v>
      </c>
      <c r="V74" s="305">
        <v>0</v>
      </c>
      <c r="W74" s="305">
        <v>0</v>
      </c>
      <c r="X74" s="305">
        <v>0</v>
      </c>
      <c r="Y74" s="305">
        <v>637</v>
      </c>
      <c r="Z74" s="305">
        <v>0</v>
      </c>
      <c r="AA74" s="305">
        <v>0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L74" s="305">
        <v>0</v>
      </c>
      <c r="AM74" s="305">
        <v>0</v>
      </c>
      <c r="AN74" s="277"/>
      <c r="AO74" s="277"/>
      <c r="AP74" s="277"/>
    </row>
    <row r="75" spans="1:42" s="278" customFormat="1" x14ac:dyDescent="0.25">
      <c r="A75" s="273" t="s">
        <v>512</v>
      </c>
      <c r="B75" s="274"/>
      <c r="C75" s="274"/>
      <c r="D75" s="274"/>
      <c r="E75" s="274"/>
      <c r="F75" s="274"/>
      <c r="G75" s="29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7"/>
      <c r="AO75" s="277"/>
      <c r="AP75" s="277"/>
    </row>
    <row r="76" spans="1:42" s="297" customFormat="1" x14ac:dyDescent="0.25">
      <c r="A76" s="296" t="s">
        <v>506</v>
      </c>
      <c r="B76" s="280">
        <v>65</v>
      </c>
      <c r="C76" s="280">
        <v>9</v>
      </c>
      <c r="D76" s="280">
        <v>74</v>
      </c>
      <c r="E76" s="281">
        <v>9</v>
      </c>
      <c r="F76" s="281">
        <v>28</v>
      </c>
      <c r="G76" s="282">
        <v>0</v>
      </c>
      <c r="H76" s="281">
        <v>0</v>
      </c>
      <c r="I76" s="281">
        <v>0</v>
      </c>
      <c r="J76" s="281">
        <v>0</v>
      </c>
      <c r="K76" s="281">
        <v>0</v>
      </c>
      <c r="L76" s="281">
        <v>0</v>
      </c>
      <c r="M76" s="281">
        <v>0</v>
      </c>
      <c r="N76" s="281">
        <v>0</v>
      </c>
      <c r="O76" s="281">
        <v>0</v>
      </c>
      <c r="P76" s="281">
        <v>0</v>
      </c>
      <c r="Q76" s="281">
        <v>0</v>
      </c>
      <c r="R76" s="281">
        <v>0</v>
      </c>
      <c r="S76" s="281">
        <v>0</v>
      </c>
      <c r="T76" s="281">
        <v>0</v>
      </c>
      <c r="U76" s="281">
        <v>0</v>
      </c>
      <c r="V76" s="281">
        <v>0</v>
      </c>
      <c r="W76" s="281">
        <v>0</v>
      </c>
      <c r="X76" s="283">
        <v>8</v>
      </c>
      <c r="Y76" s="281">
        <v>11</v>
      </c>
      <c r="Z76" s="281">
        <v>0</v>
      </c>
      <c r="AA76" s="281">
        <v>0</v>
      </c>
      <c r="AB76" s="281">
        <v>18</v>
      </c>
      <c r="AC76" s="281">
        <v>0</v>
      </c>
      <c r="AD76" s="281">
        <v>0</v>
      </c>
      <c r="AE76" s="281">
        <v>0</v>
      </c>
      <c r="AF76" s="281">
        <v>0</v>
      </c>
      <c r="AG76" s="281">
        <v>0</v>
      </c>
      <c r="AH76" s="281">
        <v>0</v>
      </c>
      <c r="AI76" s="281">
        <v>0</v>
      </c>
      <c r="AJ76" s="281">
        <v>0</v>
      </c>
      <c r="AK76" s="281">
        <v>0</v>
      </c>
      <c r="AL76" s="281">
        <v>0</v>
      </c>
      <c r="AM76" s="281">
        <v>0</v>
      </c>
      <c r="AN76" s="277"/>
      <c r="AO76" s="277"/>
      <c r="AP76" s="277"/>
    </row>
    <row r="77" spans="1:42" s="297" customFormat="1" x14ac:dyDescent="0.25">
      <c r="A77" s="296" t="s">
        <v>507</v>
      </c>
      <c r="B77" s="280">
        <v>168</v>
      </c>
      <c r="C77" s="280">
        <v>49</v>
      </c>
      <c r="D77" s="280">
        <v>217</v>
      </c>
      <c r="E77" s="281">
        <v>49</v>
      </c>
      <c r="F77" s="281">
        <v>8</v>
      </c>
      <c r="G77" s="282">
        <v>0</v>
      </c>
      <c r="H77" s="281">
        <v>0</v>
      </c>
      <c r="I77" s="281">
        <v>0</v>
      </c>
      <c r="J77" s="281">
        <v>0</v>
      </c>
      <c r="K77" s="281">
        <v>0</v>
      </c>
      <c r="L77" s="281">
        <v>0</v>
      </c>
      <c r="M77" s="281">
        <v>0</v>
      </c>
      <c r="N77" s="281">
        <v>0</v>
      </c>
      <c r="O77" s="281">
        <v>0</v>
      </c>
      <c r="P77" s="281">
        <v>0</v>
      </c>
      <c r="Q77" s="281">
        <v>0</v>
      </c>
      <c r="R77" s="281">
        <v>0</v>
      </c>
      <c r="S77" s="281">
        <v>0</v>
      </c>
      <c r="T77" s="281">
        <v>0</v>
      </c>
      <c r="U77" s="281">
        <v>0</v>
      </c>
      <c r="V77" s="281">
        <v>0</v>
      </c>
      <c r="W77" s="281">
        <v>0</v>
      </c>
      <c r="X77" s="283">
        <v>44</v>
      </c>
      <c r="Y77" s="281">
        <v>3</v>
      </c>
      <c r="Z77" s="281">
        <v>0</v>
      </c>
      <c r="AA77" s="281">
        <v>0</v>
      </c>
      <c r="AB77" s="281">
        <v>112</v>
      </c>
      <c r="AC77" s="281">
        <v>0</v>
      </c>
      <c r="AD77" s="281">
        <v>0</v>
      </c>
      <c r="AE77" s="281">
        <v>0</v>
      </c>
      <c r="AF77" s="281">
        <v>0</v>
      </c>
      <c r="AG77" s="281">
        <v>1</v>
      </c>
      <c r="AH77" s="281">
        <v>0</v>
      </c>
      <c r="AI77" s="281">
        <v>0</v>
      </c>
      <c r="AJ77" s="281">
        <v>0</v>
      </c>
      <c r="AK77" s="281">
        <v>0</v>
      </c>
      <c r="AL77" s="281">
        <v>0</v>
      </c>
      <c r="AM77" s="281">
        <v>0</v>
      </c>
      <c r="AN77" s="277"/>
      <c r="AO77" s="277"/>
      <c r="AP77" s="277"/>
    </row>
    <row r="78" spans="1:42" s="297" customFormat="1" x14ac:dyDescent="0.25">
      <c r="A78" s="296" t="s">
        <v>513</v>
      </c>
      <c r="B78" s="280">
        <v>651</v>
      </c>
      <c r="C78" s="280">
        <v>1034</v>
      </c>
      <c r="D78" s="280">
        <v>1685</v>
      </c>
      <c r="E78" s="281">
        <v>1034</v>
      </c>
      <c r="F78" s="281">
        <v>1</v>
      </c>
      <c r="G78" s="282">
        <v>0</v>
      </c>
      <c r="H78" s="281">
        <v>0</v>
      </c>
      <c r="I78" s="281">
        <v>0</v>
      </c>
      <c r="J78" s="281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3">
        <v>131</v>
      </c>
      <c r="Y78" s="281">
        <v>9</v>
      </c>
      <c r="Z78" s="281">
        <v>0</v>
      </c>
      <c r="AA78" s="281">
        <v>0</v>
      </c>
      <c r="AB78" s="281">
        <v>498</v>
      </c>
      <c r="AC78" s="281">
        <v>0</v>
      </c>
      <c r="AD78" s="281">
        <v>0</v>
      </c>
      <c r="AE78" s="281">
        <v>0</v>
      </c>
      <c r="AF78" s="281">
        <v>0</v>
      </c>
      <c r="AG78" s="281">
        <v>12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77"/>
      <c r="AO78" s="277"/>
      <c r="AP78" s="277"/>
    </row>
    <row r="79" spans="1:42" s="297" customFormat="1" x14ac:dyDescent="0.25">
      <c r="A79" s="296" t="s">
        <v>514</v>
      </c>
      <c r="B79" s="280">
        <v>2141</v>
      </c>
      <c r="C79" s="280">
        <v>878</v>
      </c>
      <c r="D79" s="280">
        <v>3019</v>
      </c>
      <c r="E79" s="281">
        <v>878</v>
      </c>
      <c r="F79" s="281">
        <v>0</v>
      </c>
      <c r="G79" s="282">
        <v>0</v>
      </c>
      <c r="H79" s="281">
        <v>0</v>
      </c>
      <c r="I79" s="281">
        <v>0</v>
      </c>
      <c r="J79" s="281">
        <v>0</v>
      </c>
      <c r="K79" s="281">
        <v>0</v>
      </c>
      <c r="L79" s="281">
        <v>0</v>
      </c>
      <c r="M79" s="281">
        <v>0</v>
      </c>
      <c r="N79" s="281">
        <v>0</v>
      </c>
      <c r="O79" s="281">
        <v>0</v>
      </c>
      <c r="P79" s="281">
        <v>0</v>
      </c>
      <c r="Q79" s="281">
        <v>0</v>
      </c>
      <c r="R79" s="281">
        <v>0</v>
      </c>
      <c r="S79" s="281">
        <v>0</v>
      </c>
      <c r="T79" s="281">
        <v>0</v>
      </c>
      <c r="U79" s="281">
        <v>0</v>
      </c>
      <c r="V79" s="281">
        <v>0</v>
      </c>
      <c r="W79" s="281">
        <v>0</v>
      </c>
      <c r="X79" s="283">
        <v>136</v>
      </c>
      <c r="Y79" s="281">
        <v>122</v>
      </c>
      <c r="Z79" s="281">
        <v>0</v>
      </c>
      <c r="AA79" s="281">
        <v>0</v>
      </c>
      <c r="AB79" s="281">
        <v>1883</v>
      </c>
      <c r="AC79" s="281">
        <v>0</v>
      </c>
      <c r="AD79" s="281">
        <v>0</v>
      </c>
      <c r="AE79" s="281">
        <v>0</v>
      </c>
      <c r="AF79" s="281">
        <v>0</v>
      </c>
      <c r="AG79" s="281">
        <v>0</v>
      </c>
      <c r="AH79" s="281">
        <v>0</v>
      </c>
      <c r="AI79" s="281">
        <v>0</v>
      </c>
      <c r="AJ79" s="281">
        <v>0</v>
      </c>
      <c r="AK79" s="281">
        <v>0</v>
      </c>
      <c r="AL79" s="281">
        <v>0</v>
      </c>
      <c r="AM79" s="281">
        <v>0</v>
      </c>
      <c r="AN79" s="277"/>
      <c r="AO79" s="277"/>
      <c r="AP79" s="277"/>
    </row>
    <row r="80" spans="1:42" s="297" customFormat="1" x14ac:dyDescent="0.25">
      <c r="A80" s="296" t="s">
        <v>515</v>
      </c>
      <c r="B80" s="280">
        <v>103</v>
      </c>
      <c r="C80" s="280">
        <v>68</v>
      </c>
      <c r="D80" s="280">
        <v>171</v>
      </c>
      <c r="E80" s="281">
        <v>68</v>
      </c>
      <c r="F80" s="281">
        <v>0</v>
      </c>
      <c r="G80" s="282">
        <v>0</v>
      </c>
      <c r="H80" s="281">
        <v>0</v>
      </c>
      <c r="I80" s="281">
        <v>0</v>
      </c>
      <c r="J80" s="281">
        <v>0</v>
      </c>
      <c r="K80" s="281">
        <v>0</v>
      </c>
      <c r="L80" s="281">
        <v>0</v>
      </c>
      <c r="M80" s="281">
        <v>0</v>
      </c>
      <c r="N80" s="281">
        <v>0</v>
      </c>
      <c r="O80" s="281">
        <v>0</v>
      </c>
      <c r="P80" s="281">
        <v>0</v>
      </c>
      <c r="Q80" s="281">
        <v>0</v>
      </c>
      <c r="R80" s="281">
        <v>0</v>
      </c>
      <c r="S80" s="281">
        <v>0</v>
      </c>
      <c r="T80" s="281">
        <v>0</v>
      </c>
      <c r="U80" s="281">
        <v>0</v>
      </c>
      <c r="V80" s="281">
        <v>0</v>
      </c>
      <c r="W80" s="281">
        <v>0</v>
      </c>
      <c r="X80" s="307">
        <v>8</v>
      </c>
      <c r="Y80" s="281">
        <v>20</v>
      </c>
      <c r="Z80" s="281">
        <v>0</v>
      </c>
      <c r="AA80" s="281">
        <v>0</v>
      </c>
      <c r="AB80" s="281">
        <v>75</v>
      </c>
      <c r="AC80" s="281">
        <v>0</v>
      </c>
      <c r="AD80" s="281">
        <v>0</v>
      </c>
      <c r="AE80" s="281">
        <v>0</v>
      </c>
      <c r="AF80" s="281">
        <v>0</v>
      </c>
      <c r="AG80" s="281">
        <v>0</v>
      </c>
      <c r="AH80" s="281">
        <v>0</v>
      </c>
      <c r="AI80" s="281">
        <v>0</v>
      </c>
      <c r="AJ80" s="281">
        <v>0</v>
      </c>
      <c r="AK80" s="281">
        <v>0</v>
      </c>
      <c r="AL80" s="281">
        <v>0</v>
      </c>
      <c r="AM80" s="281">
        <v>0</v>
      </c>
      <c r="AN80" s="277"/>
      <c r="AO80" s="277"/>
      <c r="AP80" s="277"/>
    </row>
    <row r="81" spans="1:42" s="297" customFormat="1" x14ac:dyDescent="0.25">
      <c r="A81" s="296" t="s">
        <v>516</v>
      </c>
      <c r="B81" s="280">
        <v>3</v>
      </c>
      <c r="C81" s="280">
        <v>19</v>
      </c>
      <c r="D81" s="280">
        <v>22</v>
      </c>
      <c r="E81" s="285">
        <v>19</v>
      </c>
      <c r="F81" s="281">
        <v>0</v>
      </c>
      <c r="G81" s="282">
        <v>0</v>
      </c>
      <c r="H81" s="281">
        <v>0</v>
      </c>
      <c r="I81" s="281">
        <v>0</v>
      </c>
      <c r="J81" s="281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307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3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77"/>
      <c r="AO81" s="277"/>
      <c r="AP81" s="277"/>
    </row>
    <row r="82" spans="1:42" s="297" customFormat="1" x14ac:dyDescent="0.25">
      <c r="A82" s="296" t="s">
        <v>517</v>
      </c>
      <c r="B82" s="280">
        <v>85</v>
      </c>
      <c r="C82" s="280">
        <v>171</v>
      </c>
      <c r="D82" s="280">
        <v>256</v>
      </c>
      <c r="E82" s="281">
        <v>171</v>
      </c>
      <c r="F82" s="281">
        <v>0</v>
      </c>
      <c r="G82" s="282">
        <v>0</v>
      </c>
      <c r="H82" s="281">
        <v>0</v>
      </c>
      <c r="I82" s="281">
        <v>0</v>
      </c>
      <c r="J82" s="281">
        <v>0</v>
      </c>
      <c r="K82" s="281">
        <v>0</v>
      </c>
      <c r="L82" s="281">
        <v>0</v>
      </c>
      <c r="M82" s="281">
        <v>0</v>
      </c>
      <c r="N82" s="281">
        <v>0</v>
      </c>
      <c r="O82" s="281">
        <v>0</v>
      </c>
      <c r="P82" s="281">
        <v>0</v>
      </c>
      <c r="Q82" s="281">
        <v>0</v>
      </c>
      <c r="R82" s="281">
        <v>0</v>
      </c>
      <c r="S82" s="281">
        <v>0</v>
      </c>
      <c r="T82" s="281">
        <v>0</v>
      </c>
      <c r="U82" s="281">
        <v>0</v>
      </c>
      <c r="V82" s="281">
        <v>0</v>
      </c>
      <c r="W82" s="281">
        <v>0</v>
      </c>
      <c r="X82" s="286">
        <v>31</v>
      </c>
      <c r="Y82" s="281">
        <v>0</v>
      </c>
      <c r="Z82" s="281">
        <v>0</v>
      </c>
      <c r="AA82" s="281">
        <v>0</v>
      </c>
      <c r="AB82" s="281">
        <v>54</v>
      </c>
      <c r="AC82" s="281">
        <v>0</v>
      </c>
      <c r="AD82" s="281">
        <v>0</v>
      </c>
      <c r="AE82" s="281">
        <v>0</v>
      </c>
      <c r="AF82" s="281">
        <v>0</v>
      </c>
      <c r="AG82" s="281">
        <v>0</v>
      </c>
      <c r="AH82" s="281">
        <v>0</v>
      </c>
      <c r="AI82" s="281">
        <v>0</v>
      </c>
      <c r="AJ82" s="281">
        <v>0</v>
      </c>
      <c r="AK82" s="281">
        <v>0</v>
      </c>
      <c r="AL82" s="281">
        <v>0</v>
      </c>
      <c r="AM82" s="281">
        <v>0</v>
      </c>
      <c r="AN82" s="277"/>
      <c r="AO82" s="277"/>
      <c r="AP82" s="277"/>
    </row>
    <row r="83" spans="1:42" s="299" customFormat="1" x14ac:dyDescent="0.25">
      <c r="A83" s="298" t="s">
        <v>518</v>
      </c>
      <c r="B83" s="288">
        <v>3216</v>
      </c>
      <c r="C83" s="280">
        <v>2228</v>
      </c>
      <c r="D83" s="288">
        <v>5444</v>
      </c>
      <c r="E83" s="288">
        <v>2228</v>
      </c>
      <c r="F83" s="288">
        <v>37</v>
      </c>
      <c r="G83" s="290">
        <v>0</v>
      </c>
      <c r="H83" s="288">
        <v>0</v>
      </c>
      <c r="I83" s="288">
        <v>0</v>
      </c>
      <c r="J83" s="288">
        <v>0</v>
      </c>
      <c r="K83" s="288">
        <v>0</v>
      </c>
      <c r="L83" s="288">
        <v>0</v>
      </c>
      <c r="M83" s="288">
        <v>0</v>
      </c>
      <c r="N83" s="288">
        <v>0</v>
      </c>
      <c r="O83" s="288">
        <v>0</v>
      </c>
      <c r="P83" s="288">
        <v>0</v>
      </c>
      <c r="Q83" s="288">
        <v>0</v>
      </c>
      <c r="R83" s="288">
        <v>0</v>
      </c>
      <c r="S83" s="288">
        <v>0</v>
      </c>
      <c r="T83" s="288">
        <v>0</v>
      </c>
      <c r="U83" s="288">
        <v>0</v>
      </c>
      <c r="V83" s="288">
        <v>0</v>
      </c>
      <c r="W83" s="288">
        <v>0</v>
      </c>
      <c r="X83" s="288">
        <v>358</v>
      </c>
      <c r="Y83" s="288">
        <v>165</v>
      </c>
      <c r="Z83" s="288">
        <v>0</v>
      </c>
      <c r="AA83" s="288">
        <v>0</v>
      </c>
      <c r="AB83" s="288">
        <v>2640</v>
      </c>
      <c r="AC83" s="288">
        <v>0</v>
      </c>
      <c r="AD83" s="288">
        <v>0</v>
      </c>
      <c r="AE83" s="288">
        <v>0</v>
      </c>
      <c r="AF83" s="288">
        <v>0</v>
      </c>
      <c r="AG83" s="288">
        <v>16</v>
      </c>
      <c r="AH83" s="288">
        <v>0</v>
      </c>
      <c r="AI83" s="288">
        <v>0</v>
      </c>
      <c r="AJ83" s="288">
        <v>0</v>
      </c>
      <c r="AK83" s="288">
        <v>0</v>
      </c>
      <c r="AL83" s="288">
        <v>0</v>
      </c>
      <c r="AM83" s="288">
        <v>0</v>
      </c>
      <c r="AN83" s="277"/>
      <c r="AO83" s="277"/>
      <c r="AP83" s="277"/>
    </row>
    <row r="84" spans="1:42" s="297" customFormat="1" x14ac:dyDescent="0.25">
      <c r="A84" s="301"/>
      <c r="B84" s="280"/>
      <c r="C84" s="280"/>
      <c r="D84" s="280"/>
      <c r="E84" s="324">
        <v>180385</v>
      </c>
      <c r="F84" s="292">
        <v>2710</v>
      </c>
      <c r="G84" s="293">
        <v>0</v>
      </c>
      <c r="H84" s="292">
        <v>0</v>
      </c>
      <c r="I84" s="292">
        <v>0</v>
      </c>
      <c r="J84" s="292">
        <v>0</v>
      </c>
      <c r="K84" s="292">
        <v>0</v>
      </c>
      <c r="L84" s="292">
        <v>0</v>
      </c>
      <c r="M84" s="292">
        <v>0</v>
      </c>
      <c r="N84" s="292">
        <v>0</v>
      </c>
      <c r="O84" s="292">
        <v>0</v>
      </c>
      <c r="P84" s="292">
        <v>0</v>
      </c>
      <c r="Q84" s="292">
        <v>0</v>
      </c>
      <c r="R84" s="292">
        <v>0</v>
      </c>
      <c r="S84" s="292">
        <v>0</v>
      </c>
      <c r="T84" s="292">
        <v>0</v>
      </c>
      <c r="U84" s="292">
        <v>0</v>
      </c>
      <c r="V84" s="292">
        <v>0</v>
      </c>
      <c r="W84" s="292">
        <v>0</v>
      </c>
      <c r="X84" s="292">
        <v>30444</v>
      </c>
      <c r="Y84" s="292">
        <v>15007</v>
      </c>
      <c r="Z84" s="292">
        <v>0</v>
      </c>
      <c r="AA84" s="292">
        <v>0</v>
      </c>
      <c r="AB84" s="292">
        <v>241380</v>
      </c>
      <c r="AC84" s="292">
        <v>0</v>
      </c>
      <c r="AD84" s="292">
        <v>0</v>
      </c>
      <c r="AE84" s="292">
        <v>0</v>
      </c>
      <c r="AF84" s="292">
        <v>0</v>
      </c>
      <c r="AG84" s="292">
        <v>1166</v>
      </c>
      <c r="AH84" s="292">
        <v>0</v>
      </c>
      <c r="AI84" s="292">
        <v>0</v>
      </c>
      <c r="AJ84" s="292">
        <v>0</v>
      </c>
      <c r="AK84" s="292">
        <v>0</v>
      </c>
      <c r="AL84" s="292">
        <v>0</v>
      </c>
      <c r="AM84" s="292">
        <v>0</v>
      </c>
      <c r="AN84" s="277"/>
      <c r="AO84" s="277"/>
      <c r="AP84" s="277"/>
    </row>
    <row r="85" spans="1:42" s="278" customFormat="1" ht="21" x14ac:dyDescent="0.25">
      <c r="A85" s="308" t="s">
        <v>519</v>
      </c>
      <c r="B85" s="274"/>
      <c r="C85" s="274"/>
      <c r="D85" s="274"/>
      <c r="E85" s="274"/>
      <c r="F85" s="274"/>
      <c r="G85" s="29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7"/>
      <c r="AO85" s="277"/>
      <c r="AP85" s="277"/>
    </row>
    <row r="86" spans="1:42" s="297" customFormat="1" x14ac:dyDescent="0.25">
      <c r="A86" s="296" t="s">
        <v>520</v>
      </c>
      <c r="B86" s="280">
        <v>69</v>
      </c>
      <c r="C86" s="280">
        <v>0</v>
      </c>
      <c r="D86" s="280">
        <v>69</v>
      </c>
      <c r="E86" s="281">
        <v>0</v>
      </c>
      <c r="F86" s="281">
        <v>12</v>
      </c>
      <c r="G86" s="282">
        <v>0</v>
      </c>
      <c r="H86" s="281">
        <v>0</v>
      </c>
      <c r="I86" s="281">
        <v>1</v>
      </c>
      <c r="J86" s="281">
        <v>0</v>
      </c>
      <c r="K86" s="281">
        <v>0</v>
      </c>
      <c r="L86" s="281">
        <v>0</v>
      </c>
      <c r="M86" s="281">
        <v>0</v>
      </c>
      <c r="N86" s="281">
        <v>0</v>
      </c>
      <c r="O86" s="281">
        <v>0</v>
      </c>
      <c r="P86" s="281">
        <v>0</v>
      </c>
      <c r="Q86" s="281">
        <v>0</v>
      </c>
      <c r="R86" s="281">
        <v>0</v>
      </c>
      <c r="S86" s="281">
        <v>0</v>
      </c>
      <c r="T86" s="281">
        <v>0</v>
      </c>
      <c r="U86" s="281">
        <v>0</v>
      </c>
      <c r="V86" s="281">
        <v>0</v>
      </c>
      <c r="W86" s="281">
        <v>0</v>
      </c>
      <c r="X86" s="281">
        <v>0</v>
      </c>
      <c r="Y86" s="281">
        <v>5</v>
      </c>
      <c r="Z86" s="281">
        <v>0</v>
      </c>
      <c r="AA86" s="281">
        <v>0</v>
      </c>
      <c r="AB86" s="281">
        <v>47</v>
      </c>
      <c r="AC86" s="281">
        <v>0</v>
      </c>
      <c r="AD86" s="281">
        <v>0</v>
      </c>
      <c r="AE86" s="281">
        <v>0</v>
      </c>
      <c r="AF86" s="281">
        <v>0</v>
      </c>
      <c r="AG86" s="281">
        <v>0</v>
      </c>
      <c r="AH86" s="281">
        <v>0</v>
      </c>
      <c r="AI86" s="281">
        <v>0</v>
      </c>
      <c r="AJ86" s="281">
        <v>0</v>
      </c>
      <c r="AK86" s="281">
        <v>0</v>
      </c>
      <c r="AL86" s="281">
        <v>4</v>
      </c>
      <c r="AM86" s="281">
        <v>0</v>
      </c>
      <c r="AN86" s="277"/>
      <c r="AO86" s="277"/>
      <c r="AP86" s="277"/>
    </row>
    <row r="87" spans="1:42" s="297" customFormat="1" x14ac:dyDescent="0.25">
      <c r="A87" s="296" t="s">
        <v>521</v>
      </c>
      <c r="B87" s="280">
        <v>253</v>
      </c>
      <c r="C87" s="280">
        <v>63</v>
      </c>
      <c r="D87" s="280">
        <v>316</v>
      </c>
      <c r="E87" s="281">
        <v>63</v>
      </c>
      <c r="F87" s="281">
        <v>94</v>
      </c>
      <c r="G87" s="282">
        <v>3</v>
      </c>
      <c r="H87" s="281">
        <v>0</v>
      </c>
      <c r="I87" s="281">
        <v>4</v>
      </c>
      <c r="J87" s="281">
        <v>0</v>
      </c>
      <c r="K87" s="281">
        <v>0</v>
      </c>
      <c r="L87" s="281">
        <v>0</v>
      </c>
      <c r="M87" s="281">
        <v>0</v>
      </c>
      <c r="N87" s="281">
        <v>0</v>
      </c>
      <c r="O87" s="281">
        <v>0</v>
      </c>
      <c r="P87" s="281">
        <v>0</v>
      </c>
      <c r="Q87" s="281">
        <v>0</v>
      </c>
      <c r="R87" s="281">
        <v>0</v>
      </c>
      <c r="S87" s="281">
        <v>0</v>
      </c>
      <c r="T87" s="281">
        <v>0</v>
      </c>
      <c r="U87" s="281">
        <v>0</v>
      </c>
      <c r="V87" s="281">
        <v>0</v>
      </c>
      <c r="W87" s="281">
        <v>0</v>
      </c>
      <c r="X87" s="281">
        <v>9</v>
      </c>
      <c r="Y87" s="281">
        <v>2</v>
      </c>
      <c r="Z87" s="281">
        <v>0</v>
      </c>
      <c r="AA87" s="281">
        <v>0</v>
      </c>
      <c r="AB87" s="281">
        <v>132</v>
      </c>
      <c r="AC87" s="281">
        <v>0</v>
      </c>
      <c r="AD87" s="281">
        <v>0</v>
      </c>
      <c r="AE87" s="281">
        <v>0</v>
      </c>
      <c r="AF87" s="281">
        <v>0</v>
      </c>
      <c r="AG87" s="281">
        <v>0</v>
      </c>
      <c r="AH87" s="281">
        <v>0</v>
      </c>
      <c r="AI87" s="281">
        <v>0</v>
      </c>
      <c r="AJ87" s="281">
        <v>0</v>
      </c>
      <c r="AK87" s="281">
        <v>0</v>
      </c>
      <c r="AL87" s="281">
        <v>9</v>
      </c>
      <c r="AM87" s="281">
        <v>0</v>
      </c>
      <c r="AN87" s="277"/>
      <c r="AO87" s="277"/>
      <c r="AP87" s="277"/>
    </row>
    <row r="88" spans="1:42" s="297" customFormat="1" x14ac:dyDescent="0.25">
      <c r="A88" s="296" t="s">
        <v>522</v>
      </c>
      <c r="B88" s="280">
        <v>322</v>
      </c>
      <c r="C88" s="280">
        <v>916</v>
      </c>
      <c r="D88" s="280">
        <v>1238</v>
      </c>
      <c r="E88" s="281">
        <v>916</v>
      </c>
      <c r="F88" s="281">
        <v>148</v>
      </c>
      <c r="G88" s="282">
        <v>7</v>
      </c>
      <c r="H88" s="281">
        <v>0</v>
      </c>
      <c r="I88" s="281">
        <v>1</v>
      </c>
      <c r="J88" s="281">
        <v>0</v>
      </c>
      <c r="K88" s="281">
        <v>0</v>
      </c>
      <c r="L88" s="281">
        <v>0</v>
      </c>
      <c r="M88" s="281">
        <v>0</v>
      </c>
      <c r="N88" s="281">
        <v>0</v>
      </c>
      <c r="O88" s="281">
        <v>0</v>
      </c>
      <c r="P88" s="281">
        <v>0</v>
      </c>
      <c r="Q88" s="281">
        <v>0</v>
      </c>
      <c r="R88" s="281">
        <v>0</v>
      </c>
      <c r="S88" s="281">
        <v>0</v>
      </c>
      <c r="T88" s="281">
        <v>0</v>
      </c>
      <c r="U88" s="281">
        <v>0</v>
      </c>
      <c r="V88" s="281">
        <v>0</v>
      </c>
      <c r="W88" s="281">
        <v>0</v>
      </c>
      <c r="X88" s="281">
        <v>70</v>
      </c>
      <c r="Y88" s="281">
        <v>23</v>
      </c>
      <c r="Z88" s="281">
        <v>0</v>
      </c>
      <c r="AA88" s="281">
        <v>0</v>
      </c>
      <c r="AB88" s="281">
        <v>70</v>
      </c>
      <c r="AC88" s="281">
        <v>0</v>
      </c>
      <c r="AD88" s="281">
        <v>0</v>
      </c>
      <c r="AE88" s="281">
        <v>0</v>
      </c>
      <c r="AF88" s="281">
        <v>0</v>
      </c>
      <c r="AG88" s="281">
        <v>0</v>
      </c>
      <c r="AH88" s="281">
        <v>0</v>
      </c>
      <c r="AI88" s="281">
        <v>0</v>
      </c>
      <c r="AJ88" s="281">
        <v>0</v>
      </c>
      <c r="AK88" s="281">
        <v>0</v>
      </c>
      <c r="AL88" s="281">
        <v>3</v>
      </c>
      <c r="AM88" s="281">
        <v>0</v>
      </c>
      <c r="AN88" s="277"/>
      <c r="AO88" s="277"/>
      <c r="AP88" s="277"/>
    </row>
    <row r="89" spans="1:42" s="297" customFormat="1" x14ac:dyDescent="0.25">
      <c r="A89" s="296" t="s">
        <v>523</v>
      </c>
      <c r="B89" s="280">
        <v>150</v>
      </c>
      <c r="C89" s="280">
        <v>209</v>
      </c>
      <c r="D89" s="280">
        <v>359</v>
      </c>
      <c r="E89" s="281">
        <v>209</v>
      </c>
      <c r="F89" s="281">
        <v>123</v>
      </c>
      <c r="G89" s="282">
        <v>1</v>
      </c>
      <c r="H89" s="281">
        <v>0</v>
      </c>
      <c r="I89" s="281">
        <v>0</v>
      </c>
      <c r="J89" s="281">
        <v>0</v>
      </c>
      <c r="K89" s="281">
        <v>0</v>
      </c>
      <c r="L89" s="281">
        <v>0</v>
      </c>
      <c r="M89" s="281">
        <v>0</v>
      </c>
      <c r="N89" s="281">
        <v>0</v>
      </c>
      <c r="O89" s="281">
        <v>0</v>
      </c>
      <c r="P89" s="281">
        <v>0</v>
      </c>
      <c r="Q89" s="281">
        <v>0</v>
      </c>
      <c r="R89" s="281">
        <v>0</v>
      </c>
      <c r="S89" s="281">
        <v>0</v>
      </c>
      <c r="T89" s="281">
        <v>0</v>
      </c>
      <c r="U89" s="281">
        <v>0</v>
      </c>
      <c r="V89" s="281">
        <v>0</v>
      </c>
      <c r="W89" s="281">
        <v>0</v>
      </c>
      <c r="X89" s="281">
        <v>4</v>
      </c>
      <c r="Y89" s="281">
        <v>1</v>
      </c>
      <c r="Z89" s="281">
        <v>0</v>
      </c>
      <c r="AA89" s="281">
        <v>0</v>
      </c>
      <c r="AB89" s="281">
        <v>21</v>
      </c>
      <c r="AC89" s="281">
        <v>0</v>
      </c>
      <c r="AD89" s="281">
        <v>0</v>
      </c>
      <c r="AE89" s="281">
        <v>0</v>
      </c>
      <c r="AF89" s="281">
        <v>0</v>
      </c>
      <c r="AG89" s="281">
        <v>0</v>
      </c>
      <c r="AH89" s="281">
        <v>0</v>
      </c>
      <c r="AI89" s="281">
        <v>0</v>
      </c>
      <c r="AJ89" s="281">
        <v>0</v>
      </c>
      <c r="AK89" s="281">
        <v>0</v>
      </c>
      <c r="AL89" s="281">
        <v>0</v>
      </c>
      <c r="AM89" s="281">
        <v>0</v>
      </c>
      <c r="AN89" s="277"/>
      <c r="AO89" s="277"/>
      <c r="AP89" s="277"/>
    </row>
    <row r="90" spans="1:42" s="297" customFormat="1" x14ac:dyDescent="0.25">
      <c r="A90" s="296" t="s">
        <v>524</v>
      </c>
      <c r="B90" s="280">
        <v>275</v>
      </c>
      <c r="C90" s="280">
        <v>201</v>
      </c>
      <c r="D90" s="280">
        <v>476</v>
      </c>
      <c r="E90" s="281">
        <v>201</v>
      </c>
      <c r="F90" s="281">
        <v>173</v>
      </c>
      <c r="G90" s="282">
        <v>0</v>
      </c>
      <c r="H90" s="281">
        <v>0</v>
      </c>
      <c r="I90" s="281">
        <v>8</v>
      </c>
      <c r="J90" s="281">
        <v>0</v>
      </c>
      <c r="K90" s="281">
        <v>0</v>
      </c>
      <c r="L90" s="281">
        <v>0</v>
      </c>
      <c r="M90" s="281">
        <v>0</v>
      </c>
      <c r="N90" s="281">
        <v>0</v>
      </c>
      <c r="O90" s="281">
        <v>0</v>
      </c>
      <c r="P90" s="281">
        <v>0</v>
      </c>
      <c r="Q90" s="281">
        <v>0</v>
      </c>
      <c r="R90" s="281">
        <v>0</v>
      </c>
      <c r="S90" s="281">
        <v>0</v>
      </c>
      <c r="T90" s="281">
        <v>0</v>
      </c>
      <c r="U90" s="281">
        <v>0</v>
      </c>
      <c r="V90" s="281">
        <v>0</v>
      </c>
      <c r="W90" s="281">
        <v>0</v>
      </c>
      <c r="X90" s="281">
        <v>38</v>
      </c>
      <c r="Y90" s="281">
        <v>3</v>
      </c>
      <c r="Z90" s="281">
        <v>0</v>
      </c>
      <c r="AA90" s="281">
        <v>0</v>
      </c>
      <c r="AB90" s="281">
        <v>52</v>
      </c>
      <c r="AC90" s="281">
        <v>0</v>
      </c>
      <c r="AD90" s="281">
        <v>0</v>
      </c>
      <c r="AE90" s="281">
        <v>0</v>
      </c>
      <c r="AF90" s="281">
        <v>0</v>
      </c>
      <c r="AG90" s="281">
        <v>0</v>
      </c>
      <c r="AH90" s="281">
        <v>0</v>
      </c>
      <c r="AI90" s="281">
        <v>0</v>
      </c>
      <c r="AJ90" s="281">
        <v>0</v>
      </c>
      <c r="AK90" s="281">
        <v>0</v>
      </c>
      <c r="AL90" s="281">
        <v>1</v>
      </c>
      <c r="AM90" s="281">
        <v>0</v>
      </c>
      <c r="AN90" s="277"/>
      <c r="AO90" s="277"/>
      <c r="AP90" s="277"/>
    </row>
    <row r="91" spans="1:42" s="297" customFormat="1" x14ac:dyDescent="0.25">
      <c r="A91" s="296" t="s">
        <v>525</v>
      </c>
      <c r="B91" s="280">
        <v>44</v>
      </c>
      <c r="C91" s="280">
        <v>94</v>
      </c>
      <c r="D91" s="280">
        <v>138</v>
      </c>
      <c r="E91" s="281">
        <v>94</v>
      </c>
      <c r="F91" s="281">
        <v>36</v>
      </c>
      <c r="G91" s="282">
        <v>0</v>
      </c>
      <c r="H91" s="281">
        <v>0</v>
      </c>
      <c r="I91" s="281">
        <v>2</v>
      </c>
      <c r="J91" s="281">
        <v>0</v>
      </c>
      <c r="K91" s="281">
        <v>0</v>
      </c>
      <c r="L91" s="281">
        <v>0</v>
      </c>
      <c r="M91" s="281">
        <v>0</v>
      </c>
      <c r="N91" s="281">
        <v>0</v>
      </c>
      <c r="O91" s="281">
        <v>0</v>
      </c>
      <c r="P91" s="281">
        <v>0</v>
      </c>
      <c r="Q91" s="281">
        <v>0</v>
      </c>
      <c r="R91" s="281">
        <v>0</v>
      </c>
      <c r="S91" s="281">
        <v>0</v>
      </c>
      <c r="T91" s="281">
        <v>0</v>
      </c>
      <c r="U91" s="281">
        <v>0</v>
      </c>
      <c r="V91" s="281">
        <v>0</v>
      </c>
      <c r="W91" s="281">
        <v>0</v>
      </c>
      <c r="X91" s="281">
        <v>1</v>
      </c>
      <c r="Y91" s="281">
        <v>5</v>
      </c>
      <c r="Z91" s="281">
        <v>0</v>
      </c>
      <c r="AA91" s="281">
        <v>0</v>
      </c>
      <c r="AB91" s="281">
        <v>0</v>
      </c>
      <c r="AC91" s="281">
        <v>0</v>
      </c>
      <c r="AD91" s="281">
        <v>0</v>
      </c>
      <c r="AE91" s="281">
        <v>0</v>
      </c>
      <c r="AF91" s="281">
        <v>0</v>
      </c>
      <c r="AG91" s="281">
        <v>0</v>
      </c>
      <c r="AH91" s="281">
        <v>0</v>
      </c>
      <c r="AI91" s="281">
        <v>0</v>
      </c>
      <c r="AJ91" s="281">
        <v>0</v>
      </c>
      <c r="AK91" s="281">
        <v>0</v>
      </c>
      <c r="AL91" s="281">
        <v>0</v>
      </c>
      <c r="AM91" s="281">
        <v>0</v>
      </c>
      <c r="AN91" s="277"/>
      <c r="AO91" s="277"/>
      <c r="AP91" s="277"/>
    </row>
    <row r="92" spans="1:42" s="297" customFormat="1" x14ac:dyDescent="0.25">
      <c r="A92" s="296" t="s">
        <v>526</v>
      </c>
      <c r="B92" s="280">
        <v>52</v>
      </c>
      <c r="C92" s="280">
        <v>170</v>
      </c>
      <c r="D92" s="280">
        <v>222</v>
      </c>
      <c r="E92" s="281">
        <v>170</v>
      </c>
      <c r="F92" s="281">
        <v>0</v>
      </c>
      <c r="G92" s="282">
        <v>0</v>
      </c>
      <c r="H92" s="281">
        <v>0</v>
      </c>
      <c r="I92" s="281">
        <v>0</v>
      </c>
      <c r="J92" s="281">
        <v>0</v>
      </c>
      <c r="K92" s="281">
        <v>0</v>
      </c>
      <c r="L92" s="281">
        <v>0</v>
      </c>
      <c r="M92" s="281">
        <v>0</v>
      </c>
      <c r="N92" s="281">
        <v>0</v>
      </c>
      <c r="O92" s="281">
        <v>0</v>
      </c>
      <c r="P92" s="281">
        <v>0</v>
      </c>
      <c r="Q92" s="281">
        <v>0</v>
      </c>
      <c r="R92" s="281">
        <v>0</v>
      </c>
      <c r="S92" s="281">
        <v>0</v>
      </c>
      <c r="T92" s="281">
        <v>0</v>
      </c>
      <c r="U92" s="281">
        <v>0</v>
      </c>
      <c r="V92" s="281">
        <v>0</v>
      </c>
      <c r="W92" s="281">
        <v>0</v>
      </c>
      <c r="X92" s="281">
        <v>52</v>
      </c>
      <c r="Y92" s="281">
        <v>0</v>
      </c>
      <c r="Z92" s="281">
        <v>0</v>
      </c>
      <c r="AA92" s="281">
        <v>0</v>
      </c>
      <c r="AB92" s="281">
        <v>0</v>
      </c>
      <c r="AC92" s="281">
        <v>0</v>
      </c>
      <c r="AD92" s="281">
        <v>0</v>
      </c>
      <c r="AE92" s="281">
        <v>0</v>
      </c>
      <c r="AF92" s="281">
        <v>0</v>
      </c>
      <c r="AG92" s="281">
        <v>0</v>
      </c>
      <c r="AH92" s="281">
        <v>0</v>
      </c>
      <c r="AI92" s="281">
        <v>0</v>
      </c>
      <c r="AJ92" s="281">
        <v>0</v>
      </c>
      <c r="AK92" s="281">
        <v>0</v>
      </c>
      <c r="AL92" s="281">
        <v>0</v>
      </c>
      <c r="AM92" s="281">
        <v>0</v>
      </c>
      <c r="AN92" s="277"/>
      <c r="AO92" s="277"/>
      <c r="AP92" s="277"/>
    </row>
    <row r="93" spans="1:42" s="297" customFormat="1" x14ac:dyDescent="0.25">
      <c r="A93" s="296" t="s">
        <v>527</v>
      </c>
      <c r="B93" s="280">
        <v>24</v>
      </c>
      <c r="C93" s="280">
        <v>50</v>
      </c>
      <c r="D93" s="280">
        <v>74</v>
      </c>
      <c r="E93" s="281">
        <v>50</v>
      </c>
      <c r="F93" s="281">
        <v>0</v>
      </c>
      <c r="G93" s="282">
        <v>0</v>
      </c>
      <c r="H93" s="281">
        <v>0</v>
      </c>
      <c r="I93" s="281">
        <v>0</v>
      </c>
      <c r="J93" s="281">
        <v>0</v>
      </c>
      <c r="K93" s="281">
        <v>0</v>
      </c>
      <c r="L93" s="281">
        <v>0</v>
      </c>
      <c r="M93" s="281">
        <v>0</v>
      </c>
      <c r="N93" s="281">
        <v>0</v>
      </c>
      <c r="O93" s="281">
        <v>0</v>
      </c>
      <c r="P93" s="281">
        <v>0</v>
      </c>
      <c r="Q93" s="281">
        <v>0</v>
      </c>
      <c r="R93" s="281">
        <v>0</v>
      </c>
      <c r="S93" s="281">
        <v>0</v>
      </c>
      <c r="T93" s="281">
        <v>0</v>
      </c>
      <c r="U93" s="281">
        <v>0</v>
      </c>
      <c r="V93" s="281">
        <v>0</v>
      </c>
      <c r="W93" s="281">
        <v>0</v>
      </c>
      <c r="X93" s="281">
        <v>24</v>
      </c>
      <c r="Y93" s="281">
        <v>0</v>
      </c>
      <c r="Z93" s="281">
        <v>0</v>
      </c>
      <c r="AA93" s="281">
        <v>0</v>
      </c>
      <c r="AB93" s="281">
        <v>0</v>
      </c>
      <c r="AC93" s="281">
        <v>0</v>
      </c>
      <c r="AD93" s="281">
        <v>0</v>
      </c>
      <c r="AE93" s="281">
        <v>0</v>
      </c>
      <c r="AF93" s="281">
        <v>0</v>
      </c>
      <c r="AG93" s="281">
        <v>0</v>
      </c>
      <c r="AH93" s="281">
        <v>0</v>
      </c>
      <c r="AI93" s="281">
        <v>0</v>
      </c>
      <c r="AJ93" s="281">
        <v>0</v>
      </c>
      <c r="AK93" s="281">
        <v>0</v>
      </c>
      <c r="AL93" s="281">
        <v>0</v>
      </c>
      <c r="AM93" s="281">
        <v>0</v>
      </c>
      <c r="AN93" s="277"/>
      <c r="AO93" s="277"/>
      <c r="AP93" s="277"/>
    </row>
    <row r="94" spans="1:42" s="297" customFormat="1" x14ac:dyDescent="0.25">
      <c r="A94" s="296" t="s">
        <v>528</v>
      </c>
      <c r="B94" s="280">
        <v>289</v>
      </c>
      <c r="C94" s="280">
        <v>132</v>
      </c>
      <c r="D94" s="280">
        <v>421</v>
      </c>
      <c r="E94" s="281">
        <v>132</v>
      </c>
      <c r="F94" s="281">
        <v>0</v>
      </c>
      <c r="G94" s="282">
        <v>0</v>
      </c>
      <c r="H94" s="281">
        <v>0</v>
      </c>
      <c r="I94" s="281">
        <v>0</v>
      </c>
      <c r="J94" s="281">
        <v>0</v>
      </c>
      <c r="K94" s="281">
        <v>0</v>
      </c>
      <c r="L94" s="281">
        <v>0</v>
      </c>
      <c r="M94" s="281">
        <v>0</v>
      </c>
      <c r="N94" s="281">
        <v>0</v>
      </c>
      <c r="O94" s="281">
        <v>0</v>
      </c>
      <c r="P94" s="281">
        <v>0</v>
      </c>
      <c r="Q94" s="281">
        <v>0</v>
      </c>
      <c r="R94" s="281">
        <v>0</v>
      </c>
      <c r="S94" s="281">
        <v>0</v>
      </c>
      <c r="T94" s="281">
        <v>0</v>
      </c>
      <c r="U94" s="281">
        <v>0</v>
      </c>
      <c r="V94" s="281">
        <v>0</v>
      </c>
      <c r="W94" s="281">
        <v>0</v>
      </c>
      <c r="X94" s="281">
        <v>289</v>
      </c>
      <c r="Y94" s="281">
        <v>0</v>
      </c>
      <c r="Z94" s="281">
        <v>0</v>
      </c>
      <c r="AA94" s="281">
        <v>0</v>
      </c>
      <c r="AB94" s="281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0</v>
      </c>
      <c r="AH94" s="281">
        <v>0</v>
      </c>
      <c r="AI94" s="281">
        <v>0</v>
      </c>
      <c r="AJ94" s="281">
        <v>0</v>
      </c>
      <c r="AK94" s="281">
        <v>0</v>
      </c>
      <c r="AL94" s="281">
        <v>0</v>
      </c>
      <c r="AM94" s="281">
        <v>0</v>
      </c>
      <c r="AN94" s="277"/>
      <c r="AO94" s="277"/>
      <c r="AP94" s="277"/>
    </row>
    <row r="95" spans="1:42" s="297" customFormat="1" x14ac:dyDescent="0.25">
      <c r="A95" s="296" t="s">
        <v>529</v>
      </c>
      <c r="B95" s="280">
        <v>38</v>
      </c>
      <c r="C95" s="280">
        <v>246</v>
      </c>
      <c r="D95" s="280">
        <v>284</v>
      </c>
      <c r="E95" s="281">
        <v>246</v>
      </c>
      <c r="F95" s="281">
        <v>0</v>
      </c>
      <c r="G95" s="282">
        <v>0</v>
      </c>
      <c r="H95" s="281">
        <v>0</v>
      </c>
      <c r="I95" s="281">
        <v>0</v>
      </c>
      <c r="J95" s="281">
        <v>0</v>
      </c>
      <c r="K95" s="281">
        <v>0</v>
      </c>
      <c r="L95" s="281">
        <v>0</v>
      </c>
      <c r="M95" s="281">
        <v>0</v>
      </c>
      <c r="N95" s="281">
        <v>0</v>
      </c>
      <c r="O95" s="281">
        <v>0</v>
      </c>
      <c r="P95" s="281">
        <v>0</v>
      </c>
      <c r="Q95" s="281">
        <v>0</v>
      </c>
      <c r="R95" s="281">
        <v>0</v>
      </c>
      <c r="S95" s="281">
        <v>0</v>
      </c>
      <c r="T95" s="281">
        <v>0</v>
      </c>
      <c r="U95" s="281">
        <v>0</v>
      </c>
      <c r="V95" s="281">
        <v>0</v>
      </c>
      <c r="W95" s="281">
        <v>0</v>
      </c>
      <c r="X95" s="281">
        <v>38</v>
      </c>
      <c r="Y95" s="281">
        <v>0</v>
      </c>
      <c r="Z95" s="281">
        <v>0</v>
      </c>
      <c r="AA95" s="281">
        <v>0</v>
      </c>
      <c r="AB95" s="281">
        <v>0</v>
      </c>
      <c r="AC95" s="281">
        <v>0</v>
      </c>
      <c r="AD95" s="281">
        <v>0</v>
      </c>
      <c r="AE95" s="281">
        <v>0</v>
      </c>
      <c r="AF95" s="281">
        <v>0</v>
      </c>
      <c r="AG95" s="281">
        <v>0</v>
      </c>
      <c r="AH95" s="281">
        <v>0</v>
      </c>
      <c r="AI95" s="281">
        <v>0</v>
      </c>
      <c r="AJ95" s="281">
        <v>0</v>
      </c>
      <c r="AK95" s="281">
        <v>0</v>
      </c>
      <c r="AL95" s="281">
        <v>0</v>
      </c>
      <c r="AM95" s="281">
        <v>0</v>
      </c>
      <c r="AN95" s="277"/>
      <c r="AO95" s="277"/>
      <c r="AP95" s="277"/>
    </row>
    <row r="96" spans="1:42" s="299" customFormat="1" x14ac:dyDescent="0.25">
      <c r="A96" s="298" t="s">
        <v>530</v>
      </c>
      <c r="B96" s="288">
        <v>1516</v>
      </c>
      <c r="C96" s="280">
        <v>2081</v>
      </c>
      <c r="D96" s="288">
        <v>3597</v>
      </c>
      <c r="E96" s="288">
        <v>2081</v>
      </c>
      <c r="F96" s="288">
        <v>586</v>
      </c>
      <c r="G96" s="290">
        <v>11</v>
      </c>
      <c r="H96" s="288">
        <v>0</v>
      </c>
      <c r="I96" s="288">
        <v>16</v>
      </c>
      <c r="J96" s="288">
        <v>0</v>
      </c>
      <c r="K96" s="288">
        <v>0</v>
      </c>
      <c r="L96" s="288">
        <v>0</v>
      </c>
      <c r="M96" s="288">
        <v>0</v>
      </c>
      <c r="N96" s="288">
        <v>0</v>
      </c>
      <c r="O96" s="288">
        <v>0</v>
      </c>
      <c r="P96" s="288">
        <v>0</v>
      </c>
      <c r="Q96" s="288">
        <v>0</v>
      </c>
      <c r="R96" s="288">
        <v>0</v>
      </c>
      <c r="S96" s="288">
        <v>0</v>
      </c>
      <c r="T96" s="288">
        <v>0</v>
      </c>
      <c r="U96" s="288">
        <v>0</v>
      </c>
      <c r="V96" s="288">
        <v>0</v>
      </c>
      <c r="W96" s="288">
        <v>0</v>
      </c>
      <c r="X96" s="288">
        <v>525</v>
      </c>
      <c r="Y96" s="288">
        <v>39</v>
      </c>
      <c r="Z96" s="288">
        <v>0</v>
      </c>
      <c r="AA96" s="288">
        <v>0</v>
      </c>
      <c r="AB96" s="288">
        <v>322</v>
      </c>
      <c r="AC96" s="288">
        <v>0</v>
      </c>
      <c r="AD96" s="288">
        <v>0</v>
      </c>
      <c r="AE96" s="288">
        <v>0</v>
      </c>
      <c r="AF96" s="288">
        <v>0</v>
      </c>
      <c r="AG96" s="288">
        <v>0</v>
      </c>
      <c r="AH96" s="288">
        <v>0</v>
      </c>
      <c r="AI96" s="288">
        <v>0</v>
      </c>
      <c r="AJ96" s="288">
        <v>0</v>
      </c>
      <c r="AK96" s="288">
        <v>0</v>
      </c>
      <c r="AL96" s="288">
        <v>17</v>
      </c>
      <c r="AM96" s="288">
        <v>0</v>
      </c>
      <c r="AN96" s="277"/>
      <c r="AO96" s="277"/>
      <c r="AP96" s="277"/>
    </row>
    <row r="97" spans="1:42" s="297" customFormat="1" x14ac:dyDescent="0.25">
      <c r="A97" s="296"/>
      <c r="B97" s="280"/>
      <c r="C97" s="280"/>
      <c r="D97" s="280"/>
      <c r="E97" s="324">
        <v>28665</v>
      </c>
      <c r="F97" s="292">
        <v>4855</v>
      </c>
      <c r="G97" s="293">
        <v>68</v>
      </c>
      <c r="H97" s="292">
        <v>0</v>
      </c>
      <c r="I97" s="292">
        <v>148</v>
      </c>
      <c r="J97" s="292">
        <v>0</v>
      </c>
      <c r="K97" s="292">
        <v>0</v>
      </c>
      <c r="L97" s="292">
        <v>0</v>
      </c>
      <c r="M97" s="292">
        <v>0</v>
      </c>
      <c r="N97" s="292">
        <v>0</v>
      </c>
      <c r="O97" s="292">
        <v>0</v>
      </c>
      <c r="P97" s="292">
        <v>0</v>
      </c>
      <c r="Q97" s="292">
        <v>0</v>
      </c>
      <c r="R97" s="292">
        <v>0</v>
      </c>
      <c r="S97" s="292">
        <v>0</v>
      </c>
      <c r="T97" s="292">
        <v>0</v>
      </c>
      <c r="U97" s="292">
        <v>0</v>
      </c>
      <c r="V97" s="292">
        <v>0</v>
      </c>
      <c r="W97" s="292">
        <v>0</v>
      </c>
      <c r="X97" s="292">
        <v>7920</v>
      </c>
      <c r="Y97" s="292">
        <v>276</v>
      </c>
      <c r="Z97" s="292">
        <v>0</v>
      </c>
      <c r="AA97" s="292">
        <v>0</v>
      </c>
      <c r="AB97" s="292">
        <v>2140</v>
      </c>
      <c r="AC97" s="292">
        <v>0</v>
      </c>
      <c r="AD97" s="292">
        <v>0</v>
      </c>
      <c r="AE97" s="292">
        <v>0</v>
      </c>
      <c r="AF97" s="292">
        <v>0</v>
      </c>
      <c r="AG97" s="292">
        <v>0</v>
      </c>
      <c r="AH97" s="292">
        <v>0</v>
      </c>
      <c r="AI97" s="292">
        <v>0</v>
      </c>
      <c r="AJ97" s="292">
        <v>0</v>
      </c>
      <c r="AK97" s="292">
        <v>0</v>
      </c>
      <c r="AL97" s="292">
        <v>99</v>
      </c>
      <c r="AM97" s="292">
        <v>0</v>
      </c>
      <c r="AN97" s="277"/>
      <c r="AO97" s="277"/>
      <c r="AP97" s="277"/>
    </row>
    <row r="98" spans="1:42" s="278" customFormat="1" x14ac:dyDescent="0.25">
      <c r="A98" s="273" t="s">
        <v>531</v>
      </c>
      <c r="B98" s="274"/>
      <c r="C98" s="274"/>
      <c r="D98" s="274"/>
      <c r="E98" s="274"/>
      <c r="F98" s="274"/>
      <c r="G98" s="29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7"/>
      <c r="AO98" s="277"/>
      <c r="AP98" s="277"/>
    </row>
    <row r="99" spans="1:42" s="297" customFormat="1" x14ac:dyDescent="0.25">
      <c r="A99" s="296" t="s">
        <v>532</v>
      </c>
      <c r="B99" s="280">
        <v>78</v>
      </c>
      <c r="C99" s="280">
        <v>22</v>
      </c>
      <c r="D99" s="280">
        <v>100</v>
      </c>
      <c r="E99" s="281">
        <v>22</v>
      </c>
      <c r="F99" s="281">
        <v>24</v>
      </c>
      <c r="G99" s="282">
        <v>0</v>
      </c>
      <c r="H99" s="281">
        <v>0</v>
      </c>
      <c r="I99" s="281">
        <v>0</v>
      </c>
      <c r="J99" s="281">
        <v>0</v>
      </c>
      <c r="K99" s="281">
        <v>0</v>
      </c>
      <c r="L99" s="281">
        <v>0</v>
      </c>
      <c r="M99" s="281">
        <v>0</v>
      </c>
      <c r="N99" s="281">
        <v>0</v>
      </c>
      <c r="O99" s="281">
        <v>0</v>
      </c>
      <c r="P99" s="281">
        <v>0</v>
      </c>
      <c r="Q99" s="281">
        <v>0</v>
      </c>
      <c r="R99" s="281">
        <v>0</v>
      </c>
      <c r="S99" s="281">
        <v>0</v>
      </c>
      <c r="T99" s="281">
        <v>0</v>
      </c>
      <c r="U99" s="281">
        <v>0</v>
      </c>
      <c r="V99" s="281">
        <v>0</v>
      </c>
      <c r="W99" s="281">
        <v>0</v>
      </c>
      <c r="X99" s="281">
        <v>54</v>
      </c>
      <c r="Y99" s="281">
        <v>0</v>
      </c>
      <c r="Z99" s="281">
        <v>0</v>
      </c>
      <c r="AA99" s="281">
        <v>0</v>
      </c>
      <c r="AB99" s="281">
        <v>0</v>
      </c>
      <c r="AC99" s="281">
        <v>0</v>
      </c>
      <c r="AD99" s="281">
        <v>0</v>
      </c>
      <c r="AE99" s="281">
        <v>0</v>
      </c>
      <c r="AF99" s="281">
        <v>0</v>
      </c>
      <c r="AG99" s="281">
        <v>0</v>
      </c>
      <c r="AH99" s="281">
        <v>0</v>
      </c>
      <c r="AI99" s="281">
        <v>0</v>
      </c>
      <c r="AJ99" s="281">
        <v>0</v>
      </c>
      <c r="AK99" s="281">
        <v>0</v>
      </c>
      <c r="AL99" s="281">
        <v>0</v>
      </c>
      <c r="AM99" s="281">
        <v>0</v>
      </c>
      <c r="AN99" s="277"/>
      <c r="AO99" s="277"/>
      <c r="AP99" s="277"/>
    </row>
    <row r="100" spans="1:42" s="297" customFormat="1" x14ac:dyDescent="0.25">
      <c r="A100" s="296" t="s">
        <v>533</v>
      </c>
      <c r="B100" s="280">
        <v>17</v>
      </c>
      <c r="C100" s="280">
        <v>44</v>
      </c>
      <c r="D100" s="280">
        <v>61</v>
      </c>
      <c r="E100" s="281">
        <v>44</v>
      </c>
      <c r="F100" s="281">
        <v>4</v>
      </c>
      <c r="G100" s="282">
        <v>0</v>
      </c>
      <c r="H100" s="281">
        <v>0</v>
      </c>
      <c r="I100" s="281">
        <v>0</v>
      </c>
      <c r="J100" s="281">
        <v>0</v>
      </c>
      <c r="K100" s="281">
        <v>0</v>
      </c>
      <c r="L100" s="281">
        <v>0</v>
      </c>
      <c r="M100" s="281">
        <v>0</v>
      </c>
      <c r="N100" s="281">
        <v>0</v>
      </c>
      <c r="O100" s="281">
        <v>0</v>
      </c>
      <c r="P100" s="281">
        <v>0</v>
      </c>
      <c r="Q100" s="281">
        <v>0</v>
      </c>
      <c r="R100" s="281">
        <v>0</v>
      </c>
      <c r="S100" s="281">
        <v>0</v>
      </c>
      <c r="T100" s="281">
        <v>0</v>
      </c>
      <c r="U100" s="281">
        <v>0</v>
      </c>
      <c r="V100" s="281">
        <v>0</v>
      </c>
      <c r="W100" s="281">
        <v>0</v>
      </c>
      <c r="X100" s="281">
        <v>13</v>
      </c>
      <c r="Y100" s="281">
        <v>0</v>
      </c>
      <c r="Z100" s="281">
        <v>0</v>
      </c>
      <c r="AA100" s="281">
        <v>0</v>
      </c>
      <c r="AB100" s="281">
        <v>0</v>
      </c>
      <c r="AC100" s="281">
        <v>0</v>
      </c>
      <c r="AD100" s="281">
        <v>0</v>
      </c>
      <c r="AE100" s="281">
        <v>0</v>
      </c>
      <c r="AF100" s="281">
        <v>0</v>
      </c>
      <c r="AG100" s="281">
        <v>0</v>
      </c>
      <c r="AH100" s="281">
        <v>0</v>
      </c>
      <c r="AI100" s="281">
        <v>0</v>
      </c>
      <c r="AJ100" s="281">
        <v>0</v>
      </c>
      <c r="AK100" s="281">
        <v>0</v>
      </c>
      <c r="AL100" s="281">
        <v>0</v>
      </c>
      <c r="AM100" s="281">
        <v>0</v>
      </c>
      <c r="AN100" s="277"/>
      <c r="AO100" s="277"/>
      <c r="AP100" s="277"/>
    </row>
    <row r="101" spans="1:42" s="297" customFormat="1" x14ac:dyDescent="0.25">
      <c r="A101" s="296" t="s">
        <v>534</v>
      </c>
      <c r="B101" s="280">
        <v>5</v>
      </c>
      <c r="C101" s="280">
        <v>84</v>
      </c>
      <c r="D101" s="280">
        <v>89</v>
      </c>
      <c r="E101" s="281">
        <v>84</v>
      </c>
      <c r="F101" s="281">
        <v>3</v>
      </c>
      <c r="G101" s="282">
        <v>0</v>
      </c>
      <c r="H101" s="281">
        <v>0</v>
      </c>
      <c r="I101" s="281">
        <v>0</v>
      </c>
      <c r="J101" s="281">
        <v>0</v>
      </c>
      <c r="K101" s="281">
        <v>0</v>
      </c>
      <c r="L101" s="281">
        <v>0</v>
      </c>
      <c r="M101" s="281">
        <v>0</v>
      </c>
      <c r="N101" s="281">
        <v>0</v>
      </c>
      <c r="O101" s="281">
        <v>0</v>
      </c>
      <c r="P101" s="281">
        <v>0</v>
      </c>
      <c r="Q101" s="281">
        <v>0</v>
      </c>
      <c r="R101" s="281">
        <v>0</v>
      </c>
      <c r="S101" s="281">
        <v>0</v>
      </c>
      <c r="T101" s="281">
        <v>0</v>
      </c>
      <c r="U101" s="281">
        <v>0</v>
      </c>
      <c r="V101" s="281">
        <v>0</v>
      </c>
      <c r="W101" s="281">
        <v>0</v>
      </c>
      <c r="X101" s="281">
        <v>2</v>
      </c>
      <c r="Y101" s="281">
        <v>0</v>
      </c>
      <c r="Z101" s="281">
        <v>0</v>
      </c>
      <c r="AA101" s="281">
        <v>0</v>
      </c>
      <c r="AB101" s="281">
        <v>0</v>
      </c>
      <c r="AC101" s="281">
        <v>0</v>
      </c>
      <c r="AD101" s="281">
        <v>0</v>
      </c>
      <c r="AE101" s="281">
        <v>0</v>
      </c>
      <c r="AF101" s="281">
        <v>0</v>
      </c>
      <c r="AG101" s="281">
        <v>0</v>
      </c>
      <c r="AH101" s="281">
        <v>0</v>
      </c>
      <c r="AI101" s="281">
        <v>0</v>
      </c>
      <c r="AJ101" s="281">
        <v>0</v>
      </c>
      <c r="AK101" s="281">
        <v>0</v>
      </c>
      <c r="AL101" s="281">
        <v>0</v>
      </c>
      <c r="AM101" s="281">
        <v>0</v>
      </c>
      <c r="AN101" s="277"/>
      <c r="AO101" s="277"/>
      <c r="AP101" s="277"/>
    </row>
    <row r="102" spans="1:42" s="299" customFormat="1" x14ac:dyDescent="0.25">
      <c r="A102" s="298" t="s">
        <v>535</v>
      </c>
      <c r="B102" s="288">
        <v>100</v>
      </c>
      <c r="C102" s="280">
        <v>150</v>
      </c>
      <c r="D102" s="288">
        <v>250</v>
      </c>
      <c r="E102" s="288">
        <v>150</v>
      </c>
      <c r="F102" s="288">
        <v>31</v>
      </c>
      <c r="G102" s="290">
        <v>0</v>
      </c>
      <c r="H102" s="288">
        <v>0</v>
      </c>
      <c r="I102" s="288">
        <v>0</v>
      </c>
      <c r="J102" s="288">
        <v>0</v>
      </c>
      <c r="K102" s="288">
        <v>0</v>
      </c>
      <c r="L102" s="288">
        <v>0</v>
      </c>
      <c r="M102" s="288">
        <v>0</v>
      </c>
      <c r="N102" s="288">
        <v>0</v>
      </c>
      <c r="O102" s="288">
        <v>0</v>
      </c>
      <c r="P102" s="288">
        <v>0</v>
      </c>
      <c r="Q102" s="288">
        <v>0</v>
      </c>
      <c r="R102" s="288">
        <v>0</v>
      </c>
      <c r="S102" s="288">
        <v>0</v>
      </c>
      <c r="T102" s="288">
        <v>0</v>
      </c>
      <c r="U102" s="288">
        <v>0</v>
      </c>
      <c r="V102" s="288">
        <v>0</v>
      </c>
      <c r="W102" s="288">
        <v>0</v>
      </c>
      <c r="X102" s="288">
        <v>69</v>
      </c>
      <c r="Y102" s="288">
        <v>0</v>
      </c>
      <c r="Z102" s="288">
        <v>0</v>
      </c>
      <c r="AA102" s="288">
        <v>0</v>
      </c>
      <c r="AB102" s="288">
        <v>0</v>
      </c>
      <c r="AC102" s="288">
        <v>0</v>
      </c>
      <c r="AD102" s="288">
        <v>0</v>
      </c>
      <c r="AE102" s="288">
        <v>0</v>
      </c>
      <c r="AF102" s="288">
        <v>0</v>
      </c>
      <c r="AG102" s="288">
        <v>0</v>
      </c>
      <c r="AH102" s="288">
        <v>0</v>
      </c>
      <c r="AI102" s="288">
        <v>0</v>
      </c>
      <c r="AJ102" s="288">
        <v>0</v>
      </c>
      <c r="AK102" s="288">
        <v>0</v>
      </c>
      <c r="AL102" s="288">
        <v>0</v>
      </c>
      <c r="AM102" s="288">
        <v>0</v>
      </c>
      <c r="AN102" s="277"/>
      <c r="AO102" s="277"/>
      <c r="AP102" s="277"/>
    </row>
    <row r="103" spans="1:42" s="297" customFormat="1" x14ac:dyDescent="0.25">
      <c r="A103" s="301"/>
      <c r="B103" s="280"/>
      <c r="C103" s="280"/>
      <c r="D103" s="280"/>
      <c r="E103" s="324">
        <v>131670</v>
      </c>
      <c r="F103" s="292">
        <v>21911</v>
      </c>
      <c r="G103" s="293">
        <v>0</v>
      </c>
      <c r="H103" s="292">
        <v>0</v>
      </c>
      <c r="I103" s="292">
        <v>0</v>
      </c>
      <c r="J103" s="292">
        <v>0</v>
      </c>
      <c r="K103" s="292">
        <v>0</v>
      </c>
      <c r="L103" s="292">
        <v>0</v>
      </c>
      <c r="M103" s="292">
        <v>0</v>
      </c>
      <c r="N103" s="292">
        <v>0</v>
      </c>
      <c r="O103" s="292">
        <v>0</v>
      </c>
      <c r="P103" s="292">
        <v>0</v>
      </c>
      <c r="Q103" s="292">
        <v>0</v>
      </c>
      <c r="R103" s="292">
        <v>0</v>
      </c>
      <c r="S103" s="292">
        <v>0</v>
      </c>
      <c r="T103" s="292">
        <v>0</v>
      </c>
      <c r="U103" s="292">
        <v>0</v>
      </c>
      <c r="V103" s="292">
        <v>0</v>
      </c>
      <c r="W103" s="292">
        <v>0</v>
      </c>
      <c r="X103" s="292">
        <v>48001</v>
      </c>
      <c r="Y103" s="292">
        <v>0</v>
      </c>
      <c r="Z103" s="292">
        <v>0</v>
      </c>
      <c r="AA103" s="292">
        <v>0</v>
      </c>
      <c r="AB103" s="292">
        <v>0</v>
      </c>
      <c r="AC103" s="292">
        <v>0</v>
      </c>
      <c r="AD103" s="292">
        <v>0</v>
      </c>
      <c r="AE103" s="292">
        <v>0</v>
      </c>
      <c r="AF103" s="292">
        <v>0</v>
      </c>
      <c r="AG103" s="292">
        <v>0</v>
      </c>
      <c r="AH103" s="292">
        <v>0</v>
      </c>
      <c r="AI103" s="292">
        <v>0</v>
      </c>
      <c r="AJ103" s="292">
        <v>0</v>
      </c>
      <c r="AK103" s="292">
        <v>0</v>
      </c>
      <c r="AL103" s="292">
        <v>0</v>
      </c>
      <c r="AM103" s="292">
        <v>0</v>
      </c>
      <c r="AN103" s="277"/>
      <c r="AO103" s="277"/>
      <c r="AP103" s="277"/>
    </row>
    <row r="104" spans="1:42" s="278" customFormat="1" x14ac:dyDescent="0.25">
      <c r="A104" s="273" t="s">
        <v>536</v>
      </c>
      <c r="B104" s="274"/>
      <c r="C104" s="274"/>
      <c r="D104" s="274"/>
      <c r="E104" s="274"/>
      <c r="F104" s="274"/>
      <c r="G104" s="29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7"/>
      <c r="AO104" s="277"/>
      <c r="AP104" s="277"/>
    </row>
    <row r="105" spans="1:42" s="297" customFormat="1" x14ac:dyDescent="0.25">
      <c r="A105" s="296" t="s">
        <v>537</v>
      </c>
      <c r="B105" s="280">
        <v>86</v>
      </c>
      <c r="C105" s="280">
        <v>790</v>
      </c>
      <c r="D105" s="280">
        <v>876</v>
      </c>
      <c r="E105" s="281">
        <v>790</v>
      </c>
      <c r="F105" s="281">
        <v>0</v>
      </c>
      <c r="G105" s="282">
        <v>0</v>
      </c>
      <c r="H105" s="281">
        <v>0</v>
      </c>
      <c r="I105" s="281">
        <v>2</v>
      </c>
      <c r="J105" s="281">
        <v>0</v>
      </c>
      <c r="K105" s="281">
        <v>0</v>
      </c>
      <c r="L105" s="281">
        <v>0</v>
      </c>
      <c r="M105" s="281">
        <v>0</v>
      </c>
      <c r="N105" s="281">
        <v>0</v>
      </c>
      <c r="O105" s="281">
        <v>0</v>
      </c>
      <c r="P105" s="281">
        <v>0</v>
      </c>
      <c r="Q105" s="281">
        <v>0</v>
      </c>
      <c r="R105" s="281">
        <v>0</v>
      </c>
      <c r="S105" s="281">
        <v>0</v>
      </c>
      <c r="T105" s="281">
        <v>0</v>
      </c>
      <c r="U105" s="281">
        <v>0</v>
      </c>
      <c r="V105" s="281">
        <v>0</v>
      </c>
      <c r="W105" s="281">
        <v>0</v>
      </c>
      <c r="X105" s="283">
        <v>28</v>
      </c>
      <c r="Y105" s="281">
        <v>1</v>
      </c>
      <c r="Z105" s="281">
        <v>0</v>
      </c>
      <c r="AA105" s="281">
        <v>0</v>
      </c>
      <c r="AB105" s="281">
        <v>35</v>
      </c>
      <c r="AC105" s="281">
        <v>0</v>
      </c>
      <c r="AD105" s="281">
        <v>0</v>
      </c>
      <c r="AE105" s="281">
        <v>0</v>
      </c>
      <c r="AF105" s="281">
        <v>0</v>
      </c>
      <c r="AG105" s="281">
        <v>2</v>
      </c>
      <c r="AH105" s="281">
        <v>9</v>
      </c>
      <c r="AI105" s="281">
        <v>0</v>
      </c>
      <c r="AJ105" s="281">
        <v>0</v>
      </c>
      <c r="AK105" s="281">
        <v>0</v>
      </c>
      <c r="AL105" s="281">
        <v>9</v>
      </c>
      <c r="AM105" s="281">
        <v>0</v>
      </c>
      <c r="AN105" s="277"/>
      <c r="AO105" s="277"/>
      <c r="AP105" s="277"/>
    </row>
    <row r="106" spans="1:42" s="297" customFormat="1" x14ac:dyDescent="0.25">
      <c r="A106" s="296" t="s">
        <v>538</v>
      </c>
      <c r="B106" s="280">
        <v>169</v>
      </c>
      <c r="C106" s="280">
        <v>939</v>
      </c>
      <c r="D106" s="280">
        <v>1108</v>
      </c>
      <c r="E106" s="281">
        <v>939</v>
      </c>
      <c r="F106" s="281">
        <v>0</v>
      </c>
      <c r="G106" s="282">
        <v>0</v>
      </c>
      <c r="H106" s="281">
        <v>0</v>
      </c>
      <c r="I106" s="281">
        <v>1</v>
      </c>
      <c r="J106" s="281">
        <v>0</v>
      </c>
      <c r="K106" s="281">
        <v>0</v>
      </c>
      <c r="L106" s="281">
        <v>0</v>
      </c>
      <c r="M106" s="281">
        <v>0</v>
      </c>
      <c r="N106" s="281">
        <v>0</v>
      </c>
      <c r="O106" s="281">
        <v>0</v>
      </c>
      <c r="P106" s="281">
        <v>0</v>
      </c>
      <c r="Q106" s="281">
        <v>0</v>
      </c>
      <c r="R106" s="281">
        <v>0</v>
      </c>
      <c r="S106" s="281">
        <v>0</v>
      </c>
      <c r="T106" s="281">
        <v>0</v>
      </c>
      <c r="U106" s="281">
        <v>0</v>
      </c>
      <c r="V106" s="281">
        <v>0</v>
      </c>
      <c r="W106" s="281">
        <v>0</v>
      </c>
      <c r="X106" s="283">
        <v>21</v>
      </c>
      <c r="Y106" s="281">
        <v>0</v>
      </c>
      <c r="Z106" s="281">
        <v>0</v>
      </c>
      <c r="AA106" s="281">
        <v>0</v>
      </c>
      <c r="AB106" s="281">
        <v>145</v>
      </c>
      <c r="AC106" s="281">
        <v>0</v>
      </c>
      <c r="AD106" s="281">
        <v>0</v>
      </c>
      <c r="AE106" s="281">
        <v>0</v>
      </c>
      <c r="AF106" s="281">
        <v>0</v>
      </c>
      <c r="AG106" s="281">
        <v>1</v>
      </c>
      <c r="AH106" s="281">
        <v>1</v>
      </c>
      <c r="AI106" s="281">
        <v>0</v>
      </c>
      <c r="AJ106" s="281">
        <v>0</v>
      </c>
      <c r="AK106" s="281">
        <v>0</v>
      </c>
      <c r="AL106" s="281">
        <v>0</v>
      </c>
      <c r="AM106" s="281">
        <v>0</v>
      </c>
      <c r="AN106" s="277"/>
      <c r="AO106" s="277"/>
      <c r="AP106" s="277"/>
    </row>
    <row r="107" spans="1:42" s="297" customFormat="1" x14ac:dyDescent="0.25">
      <c r="A107" s="296" t="s">
        <v>539</v>
      </c>
      <c r="B107" s="280">
        <v>121</v>
      </c>
      <c r="C107" s="280">
        <v>647</v>
      </c>
      <c r="D107" s="280">
        <v>768</v>
      </c>
      <c r="E107" s="281">
        <v>647</v>
      </c>
      <c r="F107" s="281">
        <v>0</v>
      </c>
      <c r="G107" s="282">
        <v>0</v>
      </c>
      <c r="H107" s="281">
        <v>0</v>
      </c>
      <c r="I107" s="281">
        <v>0</v>
      </c>
      <c r="J107" s="281">
        <v>0</v>
      </c>
      <c r="K107" s="281">
        <v>0</v>
      </c>
      <c r="L107" s="281">
        <v>0</v>
      </c>
      <c r="M107" s="281">
        <v>0</v>
      </c>
      <c r="N107" s="281">
        <v>0</v>
      </c>
      <c r="O107" s="281">
        <v>0</v>
      </c>
      <c r="P107" s="281">
        <v>0</v>
      </c>
      <c r="Q107" s="281">
        <v>0</v>
      </c>
      <c r="R107" s="281">
        <v>0</v>
      </c>
      <c r="S107" s="281">
        <v>0</v>
      </c>
      <c r="T107" s="281">
        <v>0</v>
      </c>
      <c r="U107" s="281">
        <v>0</v>
      </c>
      <c r="V107" s="281">
        <v>0</v>
      </c>
      <c r="W107" s="281">
        <v>0</v>
      </c>
      <c r="X107" s="283">
        <v>16</v>
      </c>
      <c r="Y107" s="281">
        <v>0</v>
      </c>
      <c r="Z107" s="281">
        <v>0</v>
      </c>
      <c r="AA107" s="281">
        <v>0</v>
      </c>
      <c r="AB107" s="281">
        <v>103</v>
      </c>
      <c r="AC107" s="281">
        <v>0</v>
      </c>
      <c r="AD107" s="281">
        <v>0</v>
      </c>
      <c r="AE107" s="281">
        <v>0</v>
      </c>
      <c r="AF107" s="281">
        <v>0</v>
      </c>
      <c r="AG107" s="281">
        <v>1</v>
      </c>
      <c r="AH107" s="281">
        <v>1</v>
      </c>
      <c r="AI107" s="281">
        <v>0</v>
      </c>
      <c r="AJ107" s="281">
        <v>0</v>
      </c>
      <c r="AK107" s="281">
        <v>0</v>
      </c>
      <c r="AL107" s="281">
        <v>0</v>
      </c>
      <c r="AM107" s="281">
        <v>0</v>
      </c>
      <c r="AN107" s="277"/>
      <c r="AO107" s="277"/>
      <c r="AP107" s="277"/>
    </row>
    <row r="108" spans="1:42" s="297" customFormat="1" x14ac:dyDescent="0.25">
      <c r="A108" s="296" t="s">
        <v>540</v>
      </c>
      <c r="B108" s="280">
        <v>56</v>
      </c>
      <c r="C108" s="280">
        <v>273</v>
      </c>
      <c r="D108" s="280">
        <v>329</v>
      </c>
      <c r="E108" s="281">
        <v>273</v>
      </c>
      <c r="F108" s="281">
        <v>0</v>
      </c>
      <c r="G108" s="282">
        <v>0</v>
      </c>
      <c r="H108" s="281">
        <v>0</v>
      </c>
      <c r="I108" s="281">
        <v>0</v>
      </c>
      <c r="J108" s="281">
        <v>0</v>
      </c>
      <c r="K108" s="281">
        <v>0</v>
      </c>
      <c r="L108" s="281">
        <v>0</v>
      </c>
      <c r="M108" s="281">
        <v>0</v>
      </c>
      <c r="N108" s="281">
        <v>0</v>
      </c>
      <c r="O108" s="281">
        <v>0</v>
      </c>
      <c r="P108" s="281">
        <v>0</v>
      </c>
      <c r="Q108" s="281">
        <v>0</v>
      </c>
      <c r="R108" s="281">
        <v>0</v>
      </c>
      <c r="S108" s="281">
        <v>0</v>
      </c>
      <c r="T108" s="281">
        <v>0</v>
      </c>
      <c r="U108" s="281">
        <v>0</v>
      </c>
      <c r="V108" s="281">
        <v>0</v>
      </c>
      <c r="W108" s="281">
        <v>0</v>
      </c>
      <c r="X108" s="283">
        <v>3</v>
      </c>
      <c r="Y108" s="281">
        <v>0</v>
      </c>
      <c r="Z108" s="281">
        <v>0</v>
      </c>
      <c r="AA108" s="281">
        <v>0</v>
      </c>
      <c r="AB108" s="281">
        <v>52</v>
      </c>
      <c r="AC108" s="281">
        <v>0</v>
      </c>
      <c r="AD108" s="281">
        <v>0</v>
      </c>
      <c r="AE108" s="281">
        <v>0</v>
      </c>
      <c r="AF108" s="281">
        <v>0</v>
      </c>
      <c r="AG108" s="281">
        <v>0</v>
      </c>
      <c r="AH108" s="281">
        <v>1</v>
      </c>
      <c r="AI108" s="281">
        <v>0</v>
      </c>
      <c r="AJ108" s="281">
        <v>0</v>
      </c>
      <c r="AK108" s="281">
        <v>0</v>
      </c>
      <c r="AL108" s="281">
        <v>0</v>
      </c>
      <c r="AM108" s="281">
        <v>0</v>
      </c>
      <c r="AN108" s="277"/>
      <c r="AO108" s="277"/>
      <c r="AP108" s="277"/>
    </row>
    <row r="109" spans="1:42" s="297" customFormat="1" x14ac:dyDescent="0.25">
      <c r="A109" s="296" t="s">
        <v>541</v>
      </c>
      <c r="B109" s="280">
        <v>28</v>
      </c>
      <c r="C109" s="280">
        <v>44</v>
      </c>
      <c r="D109" s="280">
        <v>72</v>
      </c>
      <c r="E109" s="281">
        <v>44</v>
      </c>
      <c r="F109" s="281">
        <v>0</v>
      </c>
      <c r="G109" s="282">
        <v>0</v>
      </c>
      <c r="H109" s="281">
        <v>0</v>
      </c>
      <c r="I109" s="281">
        <v>0</v>
      </c>
      <c r="J109" s="281">
        <v>0</v>
      </c>
      <c r="K109" s="281">
        <v>0</v>
      </c>
      <c r="L109" s="281">
        <v>0</v>
      </c>
      <c r="M109" s="281">
        <v>0</v>
      </c>
      <c r="N109" s="281">
        <v>0</v>
      </c>
      <c r="O109" s="281">
        <v>0</v>
      </c>
      <c r="P109" s="281">
        <v>0</v>
      </c>
      <c r="Q109" s="281">
        <v>0</v>
      </c>
      <c r="R109" s="281">
        <v>0</v>
      </c>
      <c r="S109" s="281">
        <v>0</v>
      </c>
      <c r="T109" s="281">
        <v>0</v>
      </c>
      <c r="U109" s="281">
        <v>0</v>
      </c>
      <c r="V109" s="281">
        <v>0</v>
      </c>
      <c r="W109" s="281">
        <v>0</v>
      </c>
      <c r="X109" s="309">
        <v>0</v>
      </c>
      <c r="Y109" s="281">
        <v>0</v>
      </c>
      <c r="Z109" s="281">
        <v>0</v>
      </c>
      <c r="AA109" s="281">
        <v>0</v>
      </c>
      <c r="AB109" s="281">
        <v>28</v>
      </c>
      <c r="AC109" s="281">
        <v>0</v>
      </c>
      <c r="AD109" s="281">
        <v>0</v>
      </c>
      <c r="AE109" s="281">
        <v>0</v>
      </c>
      <c r="AF109" s="281">
        <v>0</v>
      </c>
      <c r="AG109" s="281">
        <v>0</v>
      </c>
      <c r="AH109" s="281">
        <v>0</v>
      </c>
      <c r="AI109" s="281">
        <v>0</v>
      </c>
      <c r="AJ109" s="281">
        <v>0</v>
      </c>
      <c r="AK109" s="281">
        <v>0</v>
      </c>
      <c r="AL109" s="281">
        <v>0</v>
      </c>
      <c r="AM109" s="281">
        <v>0</v>
      </c>
      <c r="AN109" s="277"/>
      <c r="AO109" s="277"/>
      <c r="AP109" s="277"/>
    </row>
    <row r="110" spans="1:42" s="297" customFormat="1" x14ac:dyDescent="0.25">
      <c r="A110" s="296" t="s">
        <v>542</v>
      </c>
      <c r="B110" s="280">
        <v>2</v>
      </c>
      <c r="C110" s="280">
        <v>59</v>
      </c>
      <c r="D110" s="280">
        <v>61</v>
      </c>
      <c r="E110" s="281">
        <v>59</v>
      </c>
      <c r="F110" s="281">
        <v>0</v>
      </c>
      <c r="G110" s="282">
        <v>0</v>
      </c>
      <c r="H110" s="281">
        <v>0</v>
      </c>
      <c r="I110" s="281">
        <v>0</v>
      </c>
      <c r="J110" s="281">
        <v>0</v>
      </c>
      <c r="K110" s="281">
        <v>0</v>
      </c>
      <c r="L110" s="281">
        <v>0</v>
      </c>
      <c r="M110" s="281">
        <v>0</v>
      </c>
      <c r="N110" s="281">
        <v>0</v>
      </c>
      <c r="O110" s="281">
        <v>0</v>
      </c>
      <c r="P110" s="281">
        <v>0</v>
      </c>
      <c r="Q110" s="281">
        <v>0</v>
      </c>
      <c r="R110" s="281">
        <v>0</v>
      </c>
      <c r="S110" s="281">
        <v>0</v>
      </c>
      <c r="T110" s="281">
        <v>0</v>
      </c>
      <c r="U110" s="281">
        <v>0</v>
      </c>
      <c r="V110" s="281">
        <v>0</v>
      </c>
      <c r="W110" s="281">
        <v>0</v>
      </c>
      <c r="X110" s="281">
        <v>0</v>
      </c>
      <c r="Y110" s="281">
        <v>0</v>
      </c>
      <c r="Z110" s="281">
        <v>0</v>
      </c>
      <c r="AA110" s="281">
        <v>0</v>
      </c>
      <c r="AB110" s="281">
        <v>0</v>
      </c>
      <c r="AC110" s="281">
        <v>0</v>
      </c>
      <c r="AD110" s="281">
        <v>0</v>
      </c>
      <c r="AE110" s="281">
        <v>0</v>
      </c>
      <c r="AF110" s="281">
        <v>0</v>
      </c>
      <c r="AG110" s="281">
        <v>0</v>
      </c>
      <c r="AH110" s="281">
        <v>2</v>
      </c>
      <c r="AI110" s="281">
        <v>0</v>
      </c>
      <c r="AJ110" s="281">
        <v>0</v>
      </c>
      <c r="AK110" s="281">
        <v>0</v>
      </c>
      <c r="AL110" s="281">
        <v>0</v>
      </c>
      <c r="AM110" s="281">
        <v>0</v>
      </c>
      <c r="AN110" s="277"/>
      <c r="AO110" s="277"/>
      <c r="AP110" s="277"/>
    </row>
    <row r="111" spans="1:42" s="297" customFormat="1" x14ac:dyDescent="0.25">
      <c r="A111" s="296" t="s">
        <v>543</v>
      </c>
      <c r="B111" s="280">
        <v>1</v>
      </c>
      <c r="C111" s="280">
        <v>44</v>
      </c>
      <c r="D111" s="280">
        <v>45</v>
      </c>
      <c r="E111" s="281">
        <v>44</v>
      </c>
      <c r="F111" s="281">
        <v>0</v>
      </c>
      <c r="G111" s="282">
        <v>0</v>
      </c>
      <c r="H111" s="281">
        <v>0</v>
      </c>
      <c r="I111" s="281">
        <v>1</v>
      </c>
      <c r="J111" s="281">
        <v>0</v>
      </c>
      <c r="K111" s="281">
        <v>0</v>
      </c>
      <c r="L111" s="281">
        <v>0</v>
      </c>
      <c r="M111" s="281">
        <v>0</v>
      </c>
      <c r="N111" s="281">
        <v>0</v>
      </c>
      <c r="O111" s="281">
        <v>0</v>
      </c>
      <c r="P111" s="281">
        <v>0</v>
      </c>
      <c r="Q111" s="281">
        <v>0</v>
      </c>
      <c r="R111" s="281">
        <v>0</v>
      </c>
      <c r="S111" s="281">
        <v>0</v>
      </c>
      <c r="T111" s="281">
        <v>0</v>
      </c>
      <c r="U111" s="281">
        <v>0</v>
      </c>
      <c r="V111" s="281">
        <v>0</v>
      </c>
      <c r="W111" s="281">
        <v>0</v>
      </c>
      <c r="X111" s="281">
        <v>0</v>
      </c>
      <c r="Y111" s="281">
        <v>0</v>
      </c>
      <c r="Z111" s="281">
        <v>0</v>
      </c>
      <c r="AA111" s="281">
        <v>0</v>
      </c>
      <c r="AB111" s="281">
        <v>0</v>
      </c>
      <c r="AC111" s="281">
        <v>0</v>
      </c>
      <c r="AD111" s="281">
        <v>0</v>
      </c>
      <c r="AE111" s="281">
        <v>0</v>
      </c>
      <c r="AF111" s="281">
        <v>0</v>
      </c>
      <c r="AG111" s="281">
        <v>0</v>
      </c>
      <c r="AH111" s="281">
        <v>0</v>
      </c>
      <c r="AI111" s="281">
        <v>0</v>
      </c>
      <c r="AJ111" s="281">
        <v>0</v>
      </c>
      <c r="AK111" s="281">
        <v>0</v>
      </c>
      <c r="AL111" s="281">
        <v>0</v>
      </c>
      <c r="AM111" s="281">
        <v>0</v>
      </c>
      <c r="AN111" s="277"/>
      <c r="AO111" s="277"/>
      <c r="AP111" s="277"/>
    </row>
    <row r="112" spans="1:42" s="297" customFormat="1" x14ac:dyDescent="0.25">
      <c r="A112" s="296" t="s">
        <v>544</v>
      </c>
      <c r="B112" s="280">
        <v>0</v>
      </c>
      <c r="C112" s="280">
        <v>54</v>
      </c>
      <c r="D112" s="280">
        <v>54</v>
      </c>
      <c r="E112" s="281">
        <v>54</v>
      </c>
      <c r="F112" s="281">
        <v>0</v>
      </c>
      <c r="G112" s="282">
        <v>0</v>
      </c>
      <c r="H112" s="281">
        <v>0</v>
      </c>
      <c r="I112" s="281">
        <v>0</v>
      </c>
      <c r="J112" s="281">
        <v>0</v>
      </c>
      <c r="K112" s="281">
        <v>0</v>
      </c>
      <c r="L112" s="281">
        <v>0</v>
      </c>
      <c r="M112" s="281">
        <v>0</v>
      </c>
      <c r="N112" s="281">
        <v>0</v>
      </c>
      <c r="O112" s="281">
        <v>0</v>
      </c>
      <c r="P112" s="281">
        <v>0</v>
      </c>
      <c r="Q112" s="281">
        <v>0</v>
      </c>
      <c r="R112" s="281">
        <v>0</v>
      </c>
      <c r="S112" s="281">
        <v>0</v>
      </c>
      <c r="T112" s="281">
        <v>0</v>
      </c>
      <c r="U112" s="281">
        <v>0</v>
      </c>
      <c r="V112" s="281">
        <v>0</v>
      </c>
      <c r="W112" s="281">
        <v>0</v>
      </c>
      <c r="X112" s="281">
        <v>0</v>
      </c>
      <c r="Y112" s="281">
        <v>0</v>
      </c>
      <c r="Z112" s="281">
        <v>0</v>
      </c>
      <c r="AA112" s="281">
        <v>0</v>
      </c>
      <c r="AB112" s="281">
        <v>0</v>
      </c>
      <c r="AC112" s="281">
        <v>0</v>
      </c>
      <c r="AD112" s="281">
        <v>0</v>
      </c>
      <c r="AE112" s="281">
        <v>0</v>
      </c>
      <c r="AF112" s="281">
        <v>0</v>
      </c>
      <c r="AG112" s="281">
        <v>0</v>
      </c>
      <c r="AH112" s="281">
        <v>0</v>
      </c>
      <c r="AI112" s="281">
        <v>0</v>
      </c>
      <c r="AJ112" s="281">
        <v>0</v>
      </c>
      <c r="AK112" s="281">
        <v>0</v>
      </c>
      <c r="AL112" s="281">
        <v>0</v>
      </c>
      <c r="AM112" s="281">
        <v>0</v>
      </c>
      <c r="AN112" s="277"/>
      <c r="AO112" s="277"/>
      <c r="AP112" s="277"/>
    </row>
    <row r="113" spans="1:42" s="299" customFormat="1" x14ac:dyDescent="0.25">
      <c r="A113" s="298" t="s">
        <v>545</v>
      </c>
      <c r="B113" s="288">
        <v>463</v>
      </c>
      <c r="C113" s="280">
        <v>2850</v>
      </c>
      <c r="D113" s="288">
        <v>3313</v>
      </c>
      <c r="E113" s="288">
        <v>2850</v>
      </c>
      <c r="F113" s="288">
        <v>0</v>
      </c>
      <c r="G113" s="290">
        <v>0</v>
      </c>
      <c r="H113" s="288">
        <v>0</v>
      </c>
      <c r="I113" s="288">
        <v>4</v>
      </c>
      <c r="J113" s="288">
        <v>0</v>
      </c>
      <c r="K113" s="288">
        <v>0</v>
      </c>
      <c r="L113" s="288">
        <v>0</v>
      </c>
      <c r="M113" s="288">
        <v>0</v>
      </c>
      <c r="N113" s="288">
        <v>0</v>
      </c>
      <c r="O113" s="288">
        <v>0</v>
      </c>
      <c r="P113" s="288">
        <v>0</v>
      </c>
      <c r="Q113" s="288">
        <v>0</v>
      </c>
      <c r="R113" s="288">
        <v>0</v>
      </c>
      <c r="S113" s="288">
        <v>0</v>
      </c>
      <c r="T113" s="288">
        <v>0</v>
      </c>
      <c r="U113" s="288">
        <v>0</v>
      </c>
      <c r="V113" s="288">
        <v>0</v>
      </c>
      <c r="W113" s="288">
        <v>0</v>
      </c>
      <c r="X113" s="288">
        <v>68</v>
      </c>
      <c r="Y113" s="288">
        <v>1</v>
      </c>
      <c r="Z113" s="288">
        <v>0</v>
      </c>
      <c r="AA113" s="288">
        <v>0</v>
      </c>
      <c r="AB113" s="288">
        <v>363</v>
      </c>
      <c r="AC113" s="288">
        <v>0</v>
      </c>
      <c r="AD113" s="288">
        <v>0</v>
      </c>
      <c r="AE113" s="288">
        <v>0</v>
      </c>
      <c r="AF113" s="288">
        <v>0</v>
      </c>
      <c r="AG113" s="288">
        <v>4</v>
      </c>
      <c r="AH113" s="288">
        <v>14</v>
      </c>
      <c r="AI113" s="288">
        <v>0</v>
      </c>
      <c r="AJ113" s="288">
        <v>0</v>
      </c>
      <c r="AK113" s="288">
        <v>0</v>
      </c>
      <c r="AL113" s="288">
        <v>9</v>
      </c>
      <c r="AM113" s="288">
        <v>0</v>
      </c>
      <c r="AN113" s="277"/>
      <c r="AO113" s="277"/>
      <c r="AP113" s="277"/>
    </row>
    <row r="114" spans="1:42" s="297" customFormat="1" x14ac:dyDescent="0.25">
      <c r="A114" s="301"/>
      <c r="B114" s="280"/>
      <c r="C114" s="280"/>
      <c r="D114" s="280"/>
      <c r="E114" s="324">
        <v>130705</v>
      </c>
      <c r="F114" s="292">
        <v>0</v>
      </c>
      <c r="G114" s="293">
        <v>0</v>
      </c>
      <c r="H114" s="292">
        <v>0</v>
      </c>
      <c r="I114" s="292">
        <v>83</v>
      </c>
      <c r="J114" s="292">
        <v>0</v>
      </c>
      <c r="K114" s="292">
        <v>0</v>
      </c>
      <c r="L114" s="292">
        <v>0</v>
      </c>
      <c r="M114" s="292">
        <v>0</v>
      </c>
      <c r="N114" s="292">
        <v>0</v>
      </c>
      <c r="O114" s="292">
        <v>0</v>
      </c>
      <c r="P114" s="292">
        <v>0</v>
      </c>
      <c r="Q114" s="292">
        <v>0</v>
      </c>
      <c r="R114" s="292">
        <v>0</v>
      </c>
      <c r="S114" s="292">
        <v>0</v>
      </c>
      <c r="T114" s="292">
        <v>0</v>
      </c>
      <c r="U114" s="292">
        <v>0</v>
      </c>
      <c r="V114" s="292">
        <v>0</v>
      </c>
      <c r="W114" s="292">
        <v>0</v>
      </c>
      <c r="X114" s="292">
        <v>1480</v>
      </c>
      <c r="Y114" s="292">
        <v>16</v>
      </c>
      <c r="Z114" s="292">
        <v>0</v>
      </c>
      <c r="AA114" s="292">
        <v>0</v>
      </c>
      <c r="AB114" s="292">
        <v>9370</v>
      </c>
      <c r="AC114" s="292">
        <v>0</v>
      </c>
      <c r="AD114" s="292">
        <v>0</v>
      </c>
      <c r="AE114" s="292">
        <v>0</v>
      </c>
      <c r="AF114" s="292">
        <v>0</v>
      </c>
      <c r="AG114" s="292">
        <v>82</v>
      </c>
      <c r="AH114" s="292">
        <v>286</v>
      </c>
      <c r="AI114" s="292">
        <v>0</v>
      </c>
      <c r="AJ114" s="292">
        <v>0</v>
      </c>
      <c r="AK114" s="292">
        <v>0</v>
      </c>
      <c r="AL114" s="292">
        <v>144</v>
      </c>
      <c r="AM114" s="292">
        <v>0</v>
      </c>
      <c r="AN114" s="277"/>
      <c r="AO114" s="277"/>
      <c r="AP114" s="277"/>
    </row>
    <row r="115" spans="1:42" s="278" customFormat="1" x14ac:dyDescent="0.25">
      <c r="A115" s="273" t="s">
        <v>546</v>
      </c>
      <c r="B115" s="310">
        <v>0</v>
      </c>
      <c r="C115" s="274">
        <v>63</v>
      </c>
      <c r="D115" s="274">
        <v>63</v>
      </c>
      <c r="E115" s="274">
        <v>63</v>
      </c>
      <c r="F115" s="274">
        <v>0</v>
      </c>
      <c r="G115" s="294">
        <v>0</v>
      </c>
      <c r="H115" s="274">
        <v>0</v>
      </c>
      <c r="I115" s="274">
        <v>0</v>
      </c>
      <c r="J115" s="274">
        <v>0</v>
      </c>
      <c r="K115" s="274">
        <v>0</v>
      </c>
      <c r="L115" s="274">
        <v>0</v>
      </c>
      <c r="M115" s="274">
        <v>0</v>
      </c>
      <c r="N115" s="274">
        <v>0</v>
      </c>
      <c r="O115" s="274">
        <v>0</v>
      </c>
      <c r="P115" s="274">
        <v>0</v>
      </c>
      <c r="Q115" s="274">
        <v>0</v>
      </c>
      <c r="R115" s="274">
        <v>0</v>
      </c>
      <c r="S115" s="274">
        <v>0</v>
      </c>
      <c r="T115" s="274">
        <v>0</v>
      </c>
      <c r="U115" s="274">
        <v>0</v>
      </c>
      <c r="V115" s="274">
        <v>0</v>
      </c>
      <c r="W115" s="274">
        <v>0</v>
      </c>
      <c r="X115" s="274">
        <v>0</v>
      </c>
      <c r="Y115" s="274">
        <v>0</v>
      </c>
      <c r="Z115" s="274">
        <v>0</v>
      </c>
      <c r="AA115" s="274">
        <v>0</v>
      </c>
      <c r="AB115" s="274">
        <v>0</v>
      </c>
      <c r="AC115" s="274">
        <v>0</v>
      </c>
      <c r="AD115" s="274">
        <v>0</v>
      </c>
      <c r="AE115" s="274">
        <v>0</v>
      </c>
      <c r="AF115" s="274">
        <v>0</v>
      </c>
      <c r="AG115" s="274">
        <v>0</v>
      </c>
      <c r="AH115" s="274">
        <v>0</v>
      </c>
      <c r="AI115" s="274">
        <v>0</v>
      </c>
      <c r="AJ115" s="274">
        <v>0</v>
      </c>
      <c r="AK115" s="274">
        <v>0</v>
      </c>
      <c r="AL115" s="274">
        <v>0</v>
      </c>
      <c r="AM115" s="274">
        <v>0</v>
      </c>
      <c r="AN115" s="277"/>
      <c r="AO115" s="277"/>
      <c r="AP115" s="277"/>
    </row>
    <row r="116" spans="1:42" s="297" customFormat="1" x14ac:dyDescent="0.25">
      <c r="A116" s="301"/>
      <c r="B116" s="280"/>
      <c r="C116" s="280"/>
      <c r="D116" s="280"/>
      <c r="E116" s="324">
        <v>504</v>
      </c>
      <c r="F116" s="292">
        <v>0</v>
      </c>
      <c r="G116" s="293">
        <v>0</v>
      </c>
      <c r="H116" s="292">
        <v>0</v>
      </c>
      <c r="I116" s="292">
        <v>0</v>
      </c>
      <c r="J116" s="292">
        <v>0</v>
      </c>
      <c r="K116" s="292">
        <v>0</v>
      </c>
      <c r="L116" s="292">
        <v>0</v>
      </c>
      <c r="M116" s="292">
        <v>0</v>
      </c>
      <c r="N116" s="292">
        <v>0</v>
      </c>
      <c r="O116" s="292">
        <v>0</v>
      </c>
      <c r="P116" s="292">
        <v>0</v>
      </c>
      <c r="Q116" s="292">
        <v>0</v>
      </c>
      <c r="R116" s="292">
        <v>0</v>
      </c>
      <c r="S116" s="292">
        <v>0</v>
      </c>
      <c r="T116" s="292">
        <v>0</v>
      </c>
      <c r="U116" s="292">
        <v>0</v>
      </c>
      <c r="V116" s="292">
        <v>0</v>
      </c>
      <c r="W116" s="292">
        <v>0</v>
      </c>
      <c r="X116" s="292">
        <v>0</v>
      </c>
      <c r="Y116" s="292">
        <v>0</v>
      </c>
      <c r="Z116" s="292">
        <v>0</v>
      </c>
      <c r="AA116" s="292">
        <v>0</v>
      </c>
      <c r="AB116" s="292">
        <v>0</v>
      </c>
      <c r="AC116" s="292">
        <v>0</v>
      </c>
      <c r="AD116" s="292">
        <v>0</v>
      </c>
      <c r="AE116" s="292">
        <v>0</v>
      </c>
      <c r="AF116" s="292">
        <v>0</v>
      </c>
      <c r="AG116" s="292">
        <v>0</v>
      </c>
      <c r="AH116" s="292">
        <v>0</v>
      </c>
      <c r="AI116" s="292">
        <v>0</v>
      </c>
      <c r="AJ116" s="292">
        <v>0</v>
      </c>
      <c r="AK116" s="292">
        <v>0</v>
      </c>
      <c r="AL116" s="292">
        <v>0</v>
      </c>
      <c r="AM116" s="292">
        <v>0</v>
      </c>
      <c r="AN116" s="277"/>
      <c r="AO116" s="277"/>
      <c r="AP116" s="277"/>
    </row>
    <row r="117" spans="1:42" s="278" customFormat="1" x14ac:dyDescent="0.25">
      <c r="A117" s="273" t="s">
        <v>547</v>
      </c>
      <c r="B117" s="310">
        <v>29</v>
      </c>
      <c r="C117" s="310">
        <v>395</v>
      </c>
      <c r="D117" s="274">
        <v>424</v>
      </c>
      <c r="E117" s="274">
        <v>395</v>
      </c>
      <c r="F117" s="274">
        <v>0</v>
      </c>
      <c r="G117" s="294">
        <v>0</v>
      </c>
      <c r="H117" s="274">
        <v>0</v>
      </c>
      <c r="I117" s="274">
        <v>0</v>
      </c>
      <c r="J117" s="274">
        <v>0</v>
      </c>
      <c r="K117" s="274">
        <v>0</v>
      </c>
      <c r="L117" s="274">
        <v>0</v>
      </c>
      <c r="M117" s="274">
        <v>0</v>
      </c>
      <c r="N117" s="274">
        <v>0</v>
      </c>
      <c r="O117" s="274">
        <v>0</v>
      </c>
      <c r="P117" s="274">
        <v>0</v>
      </c>
      <c r="Q117" s="274">
        <v>0</v>
      </c>
      <c r="R117" s="274">
        <v>0</v>
      </c>
      <c r="S117" s="274">
        <v>0</v>
      </c>
      <c r="T117" s="274">
        <v>0</v>
      </c>
      <c r="U117" s="274">
        <v>0</v>
      </c>
      <c r="V117" s="274">
        <v>0</v>
      </c>
      <c r="W117" s="274">
        <v>0</v>
      </c>
      <c r="X117" s="274">
        <v>0</v>
      </c>
      <c r="Y117" s="274">
        <v>7</v>
      </c>
      <c r="Z117" s="274">
        <v>0</v>
      </c>
      <c r="AA117" s="274">
        <v>0</v>
      </c>
      <c r="AB117" s="274">
        <v>0</v>
      </c>
      <c r="AC117" s="274">
        <v>0</v>
      </c>
      <c r="AD117" s="274">
        <v>0</v>
      </c>
      <c r="AE117" s="274">
        <v>0</v>
      </c>
      <c r="AF117" s="274">
        <v>0</v>
      </c>
      <c r="AG117" s="274">
        <v>0</v>
      </c>
      <c r="AH117" s="274">
        <v>22</v>
      </c>
      <c r="AI117" s="274">
        <v>0</v>
      </c>
      <c r="AJ117" s="274">
        <v>0</v>
      </c>
      <c r="AK117" s="274">
        <v>0</v>
      </c>
      <c r="AL117" s="274">
        <v>0</v>
      </c>
      <c r="AM117" s="274">
        <v>0</v>
      </c>
      <c r="AN117" s="277"/>
      <c r="AO117" s="277"/>
      <c r="AP117" s="277"/>
    </row>
    <row r="118" spans="1:42" s="297" customFormat="1" x14ac:dyDescent="0.25">
      <c r="A118" s="301"/>
      <c r="B118" s="280"/>
      <c r="C118" s="280"/>
      <c r="D118" s="280"/>
      <c r="E118" s="324">
        <v>2370</v>
      </c>
      <c r="F118" s="292">
        <v>0</v>
      </c>
      <c r="G118" s="293">
        <v>0</v>
      </c>
      <c r="H118" s="292">
        <v>0</v>
      </c>
      <c r="I118" s="292">
        <v>0</v>
      </c>
      <c r="J118" s="292">
        <v>0</v>
      </c>
      <c r="K118" s="292">
        <v>0</v>
      </c>
      <c r="L118" s="292">
        <v>0</v>
      </c>
      <c r="M118" s="292">
        <v>0</v>
      </c>
      <c r="N118" s="292">
        <v>0</v>
      </c>
      <c r="O118" s="292">
        <v>0</v>
      </c>
      <c r="P118" s="292">
        <v>0</v>
      </c>
      <c r="Q118" s="292">
        <v>0</v>
      </c>
      <c r="R118" s="292">
        <v>0</v>
      </c>
      <c r="S118" s="292">
        <v>0</v>
      </c>
      <c r="T118" s="292">
        <v>0</v>
      </c>
      <c r="U118" s="292">
        <v>0</v>
      </c>
      <c r="V118" s="292">
        <v>0</v>
      </c>
      <c r="W118" s="292">
        <v>0</v>
      </c>
      <c r="X118" s="292">
        <v>0</v>
      </c>
      <c r="Y118" s="292">
        <v>42</v>
      </c>
      <c r="Z118" s="292">
        <v>0</v>
      </c>
      <c r="AA118" s="292">
        <v>0</v>
      </c>
      <c r="AB118" s="292">
        <v>0</v>
      </c>
      <c r="AC118" s="292">
        <v>0</v>
      </c>
      <c r="AD118" s="292">
        <v>0</v>
      </c>
      <c r="AE118" s="292">
        <v>0</v>
      </c>
      <c r="AF118" s="292">
        <v>0</v>
      </c>
      <c r="AG118" s="292">
        <v>0</v>
      </c>
      <c r="AH118" s="292">
        <v>132</v>
      </c>
      <c r="AI118" s="292">
        <v>0</v>
      </c>
      <c r="AJ118" s="292">
        <v>0</v>
      </c>
      <c r="AK118" s="292">
        <v>0</v>
      </c>
      <c r="AL118" s="292">
        <v>0</v>
      </c>
      <c r="AM118" s="292">
        <v>0</v>
      </c>
      <c r="AN118" s="277"/>
      <c r="AO118" s="277"/>
      <c r="AP118" s="277"/>
    </row>
    <row r="119" spans="1:42" s="278" customFormat="1" x14ac:dyDescent="0.25">
      <c r="A119" s="273" t="s">
        <v>548</v>
      </c>
      <c r="B119" s="310">
        <v>716</v>
      </c>
      <c r="C119" s="310">
        <v>2432</v>
      </c>
      <c r="D119" s="274">
        <v>3148</v>
      </c>
      <c r="E119" s="274">
        <v>2432</v>
      </c>
      <c r="F119" s="274">
        <v>178</v>
      </c>
      <c r="G119" s="294">
        <v>22</v>
      </c>
      <c r="H119" s="274">
        <v>0</v>
      </c>
      <c r="I119" s="274">
        <v>0</v>
      </c>
      <c r="J119" s="274">
        <v>1</v>
      </c>
      <c r="K119" s="274">
        <v>2</v>
      </c>
      <c r="L119" s="274">
        <v>0</v>
      </c>
      <c r="M119" s="274">
        <v>0</v>
      </c>
      <c r="N119" s="274">
        <v>0</v>
      </c>
      <c r="O119" s="274">
        <v>0</v>
      </c>
      <c r="P119" s="274">
        <v>0</v>
      </c>
      <c r="Q119" s="274">
        <v>0</v>
      </c>
      <c r="R119" s="274">
        <v>0</v>
      </c>
      <c r="S119" s="274">
        <v>0</v>
      </c>
      <c r="T119" s="274">
        <v>0</v>
      </c>
      <c r="U119" s="274">
        <v>0</v>
      </c>
      <c r="V119" s="274">
        <v>0</v>
      </c>
      <c r="W119" s="274">
        <v>0</v>
      </c>
      <c r="X119" s="274">
        <v>140</v>
      </c>
      <c r="Y119" s="274">
        <v>55</v>
      </c>
      <c r="Z119" s="274">
        <v>0</v>
      </c>
      <c r="AA119" s="274">
        <v>0</v>
      </c>
      <c r="AB119" s="274">
        <v>305</v>
      </c>
      <c r="AC119" s="274">
        <v>0</v>
      </c>
      <c r="AD119" s="274">
        <v>0</v>
      </c>
      <c r="AE119" s="274">
        <v>0</v>
      </c>
      <c r="AF119" s="274">
        <v>0</v>
      </c>
      <c r="AG119" s="274">
        <v>0</v>
      </c>
      <c r="AH119" s="274">
        <v>10</v>
      </c>
      <c r="AI119" s="274">
        <v>0</v>
      </c>
      <c r="AJ119" s="274">
        <v>3</v>
      </c>
      <c r="AK119" s="274">
        <v>0</v>
      </c>
      <c r="AL119" s="274">
        <v>0</v>
      </c>
      <c r="AM119" s="274">
        <v>0</v>
      </c>
      <c r="AN119" s="277"/>
      <c r="AO119" s="277"/>
      <c r="AP119" s="277"/>
    </row>
    <row r="120" spans="1:42" s="297" customFormat="1" x14ac:dyDescent="0.25">
      <c r="A120" s="301"/>
      <c r="B120" s="280"/>
      <c r="C120" s="280"/>
      <c r="D120" s="280"/>
      <c r="E120" s="324">
        <v>2432</v>
      </c>
      <c r="F120" s="292">
        <v>178</v>
      </c>
      <c r="G120" s="293">
        <v>22</v>
      </c>
      <c r="H120" s="292">
        <v>0</v>
      </c>
      <c r="I120" s="292">
        <v>0</v>
      </c>
      <c r="J120" s="292">
        <v>1</v>
      </c>
      <c r="K120" s="292">
        <v>2</v>
      </c>
      <c r="L120" s="292">
        <v>0</v>
      </c>
      <c r="M120" s="292">
        <v>0</v>
      </c>
      <c r="N120" s="292">
        <v>0</v>
      </c>
      <c r="O120" s="292">
        <v>0</v>
      </c>
      <c r="P120" s="292">
        <v>0</v>
      </c>
      <c r="Q120" s="292">
        <v>0</v>
      </c>
      <c r="R120" s="292">
        <v>0</v>
      </c>
      <c r="S120" s="292">
        <v>0</v>
      </c>
      <c r="T120" s="292">
        <v>0</v>
      </c>
      <c r="U120" s="292">
        <v>0</v>
      </c>
      <c r="V120" s="292">
        <v>0</v>
      </c>
      <c r="W120" s="292">
        <v>0</v>
      </c>
      <c r="X120" s="292">
        <v>140</v>
      </c>
      <c r="Y120" s="292">
        <v>55</v>
      </c>
      <c r="Z120" s="292">
        <v>0</v>
      </c>
      <c r="AA120" s="292">
        <v>0</v>
      </c>
      <c r="AB120" s="292">
        <v>305</v>
      </c>
      <c r="AC120" s="292">
        <v>0</v>
      </c>
      <c r="AD120" s="292">
        <v>0</v>
      </c>
      <c r="AE120" s="292">
        <v>0</v>
      </c>
      <c r="AF120" s="292">
        <v>0</v>
      </c>
      <c r="AG120" s="292">
        <v>0</v>
      </c>
      <c r="AH120" s="292">
        <v>10</v>
      </c>
      <c r="AI120" s="292">
        <v>0</v>
      </c>
      <c r="AJ120" s="292">
        <v>3</v>
      </c>
      <c r="AK120" s="292">
        <v>0</v>
      </c>
      <c r="AL120" s="292">
        <v>0</v>
      </c>
      <c r="AM120" s="292">
        <v>0</v>
      </c>
      <c r="AN120" s="277"/>
      <c r="AO120" s="277"/>
      <c r="AP120" s="277"/>
    </row>
    <row r="121" spans="1:42" s="278" customFormat="1" x14ac:dyDescent="0.25">
      <c r="A121" s="273" t="s">
        <v>549</v>
      </c>
      <c r="B121" s="310">
        <v>76</v>
      </c>
      <c r="C121" s="310">
        <v>1945</v>
      </c>
      <c r="D121" s="274">
        <v>2021</v>
      </c>
      <c r="E121" s="274">
        <v>1945</v>
      </c>
      <c r="F121" s="274">
        <v>0</v>
      </c>
      <c r="G121" s="294">
        <v>0</v>
      </c>
      <c r="H121" s="274">
        <v>0</v>
      </c>
      <c r="I121" s="274">
        <v>0</v>
      </c>
      <c r="J121" s="274">
        <v>0</v>
      </c>
      <c r="K121" s="274">
        <v>0</v>
      </c>
      <c r="L121" s="274">
        <v>0</v>
      </c>
      <c r="M121" s="274">
        <v>0</v>
      </c>
      <c r="N121" s="274">
        <v>0</v>
      </c>
      <c r="O121" s="274">
        <v>0</v>
      </c>
      <c r="P121" s="274">
        <v>0</v>
      </c>
      <c r="Q121" s="274">
        <v>0</v>
      </c>
      <c r="R121" s="274">
        <v>0</v>
      </c>
      <c r="S121" s="274">
        <v>0</v>
      </c>
      <c r="T121" s="274">
        <v>0</v>
      </c>
      <c r="U121" s="274">
        <v>0</v>
      </c>
      <c r="V121" s="274">
        <v>0</v>
      </c>
      <c r="W121" s="274">
        <v>0</v>
      </c>
      <c r="X121" s="274">
        <v>4</v>
      </c>
      <c r="Y121" s="274">
        <v>5</v>
      </c>
      <c r="Z121" s="274">
        <v>0</v>
      </c>
      <c r="AA121" s="274">
        <v>0</v>
      </c>
      <c r="AB121" s="274">
        <v>67</v>
      </c>
      <c r="AC121" s="274">
        <v>0</v>
      </c>
      <c r="AD121" s="274">
        <v>0</v>
      </c>
      <c r="AE121" s="274">
        <v>0</v>
      </c>
      <c r="AF121" s="274">
        <v>0</v>
      </c>
      <c r="AG121" s="274">
        <v>0</v>
      </c>
      <c r="AH121" s="274">
        <v>0</v>
      </c>
      <c r="AI121" s="274">
        <v>0</v>
      </c>
      <c r="AJ121" s="274">
        <v>0</v>
      </c>
      <c r="AK121" s="274">
        <v>0</v>
      </c>
      <c r="AL121" s="274">
        <v>0</v>
      </c>
      <c r="AM121" s="274">
        <v>0</v>
      </c>
      <c r="AN121" s="277"/>
      <c r="AO121" s="277"/>
      <c r="AP121" s="277"/>
    </row>
    <row r="122" spans="1:42" s="297" customFormat="1" x14ac:dyDescent="0.25">
      <c r="A122" s="296"/>
      <c r="B122" s="280"/>
      <c r="C122" s="280"/>
      <c r="D122" s="280"/>
      <c r="E122" s="324">
        <v>1945</v>
      </c>
      <c r="F122" s="292">
        <v>0</v>
      </c>
      <c r="G122" s="293">
        <v>0</v>
      </c>
      <c r="H122" s="292">
        <v>0</v>
      </c>
      <c r="I122" s="292">
        <v>0</v>
      </c>
      <c r="J122" s="292">
        <v>0</v>
      </c>
      <c r="K122" s="292">
        <v>0</v>
      </c>
      <c r="L122" s="292">
        <v>0</v>
      </c>
      <c r="M122" s="292">
        <v>0</v>
      </c>
      <c r="N122" s="292">
        <v>0</v>
      </c>
      <c r="O122" s="292">
        <v>0</v>
      </c>
      <c r="P122" s="292">
        <v>0</v>
      </c>
      <c r="Q122" s="292">
        <v>0</v>
      </c>
      <c r="R122" s="292">
        <v>0</v>
      </c>
      <c r="S122" s="292">
        <v>0</v>
      </c>
      <c r="T122" s="292">
        <v>0</v>
      </c>
      <c r="U122" s="292">
        <v>0</v>
      </c>
      <c r="V122" s="292">
        <v>0</v>
      </c>
      <c r="W122" s="292">
        <v>0</v>
      </c>
      <c r="X122" s="292">
        <v>4</v>
      </c>
      <c r="Y122" s="292">
        <v>5</v>
      </c>
      <c r="Z122" s="292">
        <v>0</v>
      </c>
      <c r="AA122" s="292">
        <v>0</v>
      </c>
      <c r="AB122" s="292">
        <v>67</v>
      </c>
      <c r="AC122" s="292">
        <v>0</v>
      </c>
      <c r="AD122" s="292">
        <v>0</v>
      </c>
      <c r="AE122" s="292">
        <v>0</v>
      </c>
      <c r="AF122" s="292">
        <v>0</v>
      </c>
      <c r="AG122" s="292">
        <v>0</v>
      </c>
      <c r="AH122" s="292">
        <v>0</v>
      </c>
      <c r="AI122" s="292">
        <v>0</v>
      </c>
      <c r="AJ122" s="292">
        <v>0</v>
      </c>
      <c r="AK122" s="292">
        <v>0</v>
      </c>
      <c r="AL122" s="292">
        <v>0</v>
      </c>
      <c r="AM122" s="292">
        <v>0</v>
      </c>
      <c r="AN122" s="277"/>
      <c r="AO122" s="277"/>
      <c r="AP122" s="277"/>
    </row>
    <row r="123" spans="1:42" s="278" customFormat="1" x14ac:dyDescent="0.25">
      <c r="A123" s="273" t="s">
        <v>550</v>
      </c>
      <c r="B123" s="310">
        <v>118</v>
      </c>
      <c r="C123" s="310">
        <v>76</v>
      </c>
      <c r="D123" s="274">
        <v>194</v>
      </c>
      <c r="E123" s="274">
        <v>76</v>
      </c>
      <c r="F123" s="274">
        <v>0</v>
      </c>
      <c r="G123" s="294">
        <v>0</v>
      </c>
      <c r="H123" s="274">
        <v>0</v>
      </c>
      <c r="I123" s="274">
        <v>0</v>
      </c>
      <c r="J123" s="274">
        <v>0</v>
      </c>
      <c r="K123" s="274">
        <v>0</v>
      </c>
      <c r="L123" s="274">
        <v>0</v>
      </c>
      <c r="M123" s="274">
        <v>0</v>
      </c>
      <c r="N123" s="274">
        <v>0</v>
      </c>
      <c r="O123" s="274">
        <v>0</v>
      </c>
      <c r="P123" s="274">
        <v>0</v>
      </c>
      <c r="Q123" s="274">
        <v>0</v>
      </c>
      <c r="R123" s="274">
        <v>0</v>
      </c>
      <c r="S123" s="274">
        <v>0</v>
      </c>
      <c r="T123" s="274">
        <v>0</v>
      </c>
      <c r="U123" s="274">
        <v>0</v>
      </c>
      <c r="V123" s="274">
        <v>0</v>
      </c>
      <c r="W123" s="274">
        <v>0</v>
      </c>
      <c r="X123" s="274">
        <v>4</v>
      </c>
      <c r="Y123" s="274">
        <v>8</v>
      </c>
      <c r="Z123" s="274">
        <v>0</v>
      </c>
      <c r="AA123" s="274">
        <v>0</v>
      </c>
      <c r="AB123" s="274">
        <v>106</v>
      </c>
      <c r="AC123" s="274">
        <v>0</v>
      </c>
      <c r="AD123" s="274">
        <v>0</v>
      </c>
      <c r="AE123" s="274">
        <v>0</v>
      </c>
      <c r="AF123" s="274">
        <v>0</v>
      </c>
      <c r="AG123" s="274">
        <v>0</v>
      </c>
      <c r="AH123" s="274">
        <v>0</v>
      </c>
      <c r="AI123" s="274">
        <v>0</v>
      </c>
      <c r="AJ123" s="274">
        <v>0</v>
      </c>
      <c r="AK123" s="274">
        <v>0</v>
      </c>
      <c r="AL123" s="274">
        <v>0</v>
      </c>
      <c r="AM123" s="274">
        <v>0</v>
      </c>
      <c r="AN123" s="277"/>
      <c r="AO123" s="277"/>
      <c r="AP123" s="277"/>
    </row>
    <row r="124" spans="1:42" s="297" customFormat="1" x14ac:dyDescent="0.25">
      <c r="A124" s="296"/>
      <c r="B124" s="280"/>
      <c r="C124" s="280"/>
      <c r="D124" s="280"/>
      <c r="E124" s="324">
        <v>2964</v>
      </c>
      <c r="F124" s="292">
        <v>0</v>
      </c>
      <c r="G124" s="293">
        <v>0</v>
      </c>
      <c r="H124" s="292">
        <v>0</v>
      </c>
      <c r="I124" s="292">
        <v>0</v>
      </c>
      <c r="J124" s="292">
        <v>0</v>
      </c>
      <c r="K124" s="292">
        <v>0</v>
      </c>
      <c r="L124" s="292">
        <v>0</v>
      </c>
      <c r="M124" s="292">
        <v>0</v>
      </c>
      <c r="N124" s="292">
        <v>0</v>
      </c>
      <c r="O124" s="292">
        <v>0</v>
      </c>
      <c r="P124" s="292">
        <v>0</v>
      </c>
      <c r="Q124" s="292">
        <v>0</v>
      </c>
      <c r="R124" s="292">
        <v>0</v>
      </c>
      <c r="S124" s="292">
        <v>0</v>
      </c>
      <c r="T124" s="292">
        <v>0</v>
      </c>
      <c r="U124" s="292">
        <v>0</v>
      </c>
      <c r="V124" s="292">
        <v>0</v>
      </c>
      <c r="W124" s="292">
        <v>0</v>
      </c>
      <c r="X124" s="292">
        <v>152</v>
      </c>
      <c r="Y124" s="292">
        <v>304</v>
      </c>
      <c r="Z124" s="292">
        <v>0</v>
      </c>
      <c r="AA124" s="292">
        <v>0</v>
      </c>
      <c r="AB124" s="292">
        <v>4028</v>
      </c>
      <c r="AC124" s="292">
        <v>0</v>
      </c>
      <c r="AD124" s="292">
        <v>0</v>
      </c>
      <c r="AE124" s="292">
        <v>0</v>
      </c>
      <c r="AF124" s="292">
        <v>0</v>
      </c>
      <c r="AG124" s="292">
        <v>0</v>
      </c>
      <c r="AH124" s="292">
        <v>0</v>
      </c>
      <c r="AI124" s="292">
        <v>0</v>
      </c>
      <c r="AJ124" s="292">
        <v>0</v>
      </c>
      <c r="AK124" s="292">
        <v>0</v>
      </c>
      <c r="AL124" s="292">
        <v>0</v>
      </c>
      <c r="AM124" s="292">
        <v>0</v>
      </c>
      <c r="AN124" s="277"/>
      <c r="AO124" s="277"/>
      <c r="AP124" s="277"/>
    </row>
    <row r="125" spans="1:42" s="278" customFormat="1" x14ac:dyDescent="0.25">
      <c r="A125" s="273" t="s">
        <v>551</v>
      </c>
      <c r="B125" s="310">
        <v>0</v>
      </c>
      <c r="C125" s="310">
        <v>7</v>
      </c>
      <c r="D125" s="274">
        <v>7</v>
      </c>
      <c r="E125" s="274">
        <v>7</v>
      </c>
      <c r="F125" s="274">
        <v>0</v>
      </c>
      <c r="G125" s="294">
        <v>0</v>
      </c>
      <c r="H125" s="274">
        <v>0</v>
      </c>
      <c r="I125" s="274">
        <v>0</v>
      </c>
      <c r="J125" s="274">
        <v>0</v>
      </c>
      <c r="K125" s="274">
        <v>0</v>
      </c>
      <c r="L125" s="274">
        <v>0</v>
      </c>
      <c r="M125" s="274">
        <v>0</v>
      </c>
      <c r="N125" s="274">
        <v>0</v>
      </c>
      <c r="O125" s="274">
        <v>0</v>
      </c>
      <c r="P125" s="274">
        <v>0</v>
      </c>
      <c r="Q125" s="274">
        <v>0</v>
      </c>
      <c r="R125" s="274">
        <v>0</v>
      </c>
      <c r="S125" s="274">
        <v>0</v>
      </c>
      <c r="T125" s="274">
        <v>0</v>
      </c>
      <c r="U125" s="274">
        <v>0</v>
      </c>
      <c r="V125" s="274">
        <v>0</v>
      </c>
      <c r="W125" s="274">
        <v>0</v>
      </c>
      <c r="X125" s="274">
        <v>0</v>
      </c>
      <c r="Y125" s="274">
        <v>0</v>
      </c>
      <c r="Z125" s="274">
        <v>0</v>
      </c>
      <c r="AA125" s="274">
        <v>0</v>
      </c>
      <c r="AB125" s="274">
        <v>0</v>
      </c>
      <c r="AC125" s="274">
        <v>0</v>
      </c>
      <c r="AD125" s="274">
        <v>0</v>
      </c>
      <c r="AE125" s="274">
        <v>0</v>
      </c>
      <c r="AF125" s="274">
        <v>0</v>
      </c>
      <c r="AG125" s="274">
        <v>0</v>
      </c>
      <c r="AH125" s="274">
        <v>0</v>
      </c>
      <c r="AI125" s="274">
        <v>0</v>
      </c>
      <c r="AJ125" s="274">
        <v>0</v>
      </c>
      <c r="AK125" s="274">
        <v>0</v>
      </c>
      <c r="AL125" s="274">
        <v>0</v>
      </c>
      <c r="AM125" s="274">
        <v>0</v>
      </c>
      <c r="AN125" s="277"/>
      <c r="AO125" s="277"/>
      <c r="AP125" s="277"/>
    </row>
    <row r="126" spans="1:42" s="297" customFormat="1" x14ac:dyDescent="0.25">
      <c r="A126" s="301"/>
      <c r="B126" s="280"/>
      <c r="C126" s="280"/>
      <c r="D126" s="280"/>
      <c r="E126" s="324">
        <v>210</v>
      </c>
      <c r="F126" s="292">
        <v>0</v>
      </c>
      <c r="G126" s="293">
        <v>0</v>
      </c>
      <c r="H126" s="292">
        <v>0</v>
      </c>
      <c r="I126" s="292">
        <v>0</v>
      </c>
      <c r="J126" s="292">
        <v>0</v>
      </c>
      <c r="K126" s="292">
        <v>0</v>
      </c>
      <c r="L126" s="292">
        <v>0</v>
      </c>
      <c r="M126" s="292">
        <v>0</v>
      </c>
      <c r="N126" s="292">
        <v>0</v>
      </c>
      <c r="O126" s="292">
        <v>0</v>
      </c>
      <c r="P126" s="292">
        <v>0</v>
      </c>
      <c r="Q126" s="292">
        <v>0</v>
      </c>
      <c r="R126" s="292">
        <v>0</v>
      </c>
      <c r="S126" s="292">
        <v>0</v>
      </c>
      <c r="T126" s="292">
        <v>0</v>
      </c>
      <c r="U126" s="292">
        <v>0</v>
      </c>
      <c r="V126" s="292">
        <v>0</v>
      </c>
      <c r="W126" s="292">
        <v>0</v>
      </c>
      <c r="X126" s="292">
        <v>0</v>
      </c>
      <c r="Y126" s="292">
        <v>0</v>
      </c>
      <c r="Z126" s="292">
        <v>0</v>
      </c>
      <c r="AA126" s="292">
        <v>0</v>
      </c>
      <c r="AB126" s="292">
        <v>0</v>
      </c>
      <c r="AC126" s="292">
        <v>0</v>
      </c>
      <c r="AD126" s="292">
        <v>0</v>
      </c>
      <c r="AE126" s="292">
        <v>0</v>
      </c>
      <c r="AF126" s="292">
        <v>0</v>
      </c>
      <c r="AG126" s="292">
        <v>0</v>
      </c>
      <c r="AH126" s="292">
        <v>0</v>
      </c>
      <c r="AI126" s="292">
        <v>0</v>
      </c>
      <c r="AJ126" s="292">
        <v>0</v>
      </c>
      <c r="AK126" s="292">
        <v>0</v>
      </c>
      <c r="AL126" s="292">
        <v>0</v>
      </c>
      <c r="AM126" s="292">
        <v>0</v>
      </c>
      <c r="AN126" s="277"/>
      <c r="AO126" s="277"/>
      <c r="AP126" s="277"/>
    </row>
    <row r="127" spans="1:42" s="295" customFormat="1" x14ac:dyDescent="0.25">
      <c r="A127" s="273" t="s">
        <v>552</v>
      </c>
      <c r="B127" s="310">
        <v>46800</v>
      </c>
      <c r="C127" s="310">
        <v>47921</v>
      </c>
      <c r="D127" s="310">
        <v>94721</v>
      </c>
      <c r="E127" s="311">
        <v>47921</v>
      </c>
      <c r="F127" s="312">
        <v>2169</v>
      </c>
      <c r="G127" s="313">
        <v>111</v>
      </c>
      <c r="H127" s="312">
        <v>2</v>
      </c>
      <c r="I127" s="312">
        <v>21</v>
      </c>
      <c r="J127" s="312">
        <v>35</v>
      </c>
      <c r="K127" s="312">
        <v>6</v>
      </c>
      <c r="L127" s="312">
        <v>5</v>
      </c>
      <c r="M127" s="312">
        <v>1</v>
      </c>
      <c r="N127" s="312">
        <v>4</v>
      </c>
      <c r="O127" s="312">
        <v>0</v>
      </c>
      <c r="P127" s="312">
        <v>5</v>
      </c>
      <c r="Q127" s="312">
        <v>0</v>
      </c>
      <c r="R127" s="312">
        <v>1</v>
      </c>
      <c r="S127" s="312">
        <v>0</v>
      </c>
      <c r="T127" s="312">
        <v>0</v>
      </c>
      <c r="U127" s="312">
        <v>0</v>
      </c>
      <c r="V127" s="312">
        <v>0</v>
      </c>
      <c r="W127" s="312">
        <v>0</v>
      </c>
      <c r="X127" s="274">
        <v>11474</v>
      </c>
      <c r="Y127" s="312">
        <v>6233</v>
      </c>
      <c r="Z127" s="312">
        <v>0</v>
      </c>
      <c r="AA127" s="312">
        <v>0</v>
      </c>
      <c r="AB127" s="312">
        <v>26103</v>
      </c>
      <c r="AC127" s="312">
        <v>0</v>
      </c>
      <c r="AD127" s="312">
        <v>0</v>
      </c>
      <c r="AE127" s="312">
        <v>259</v>
      </c>
      <c r="AF127" s="312">
        <v>2</v>
      </c>
      <c r="AG127" s="312">
        <v>99</v>
      </c>
      <c r="AH127" s="312">
        <v>46</v>
      </c>
      <c r="AI127" s="274">
        <v>0</v>
      </c>
      <c r="AJ127" s="312">
        <v>161</v>
      </c>
      <c r="AK127" s="312">
        <v>0</v>
      </c>
      <c r="AL127" s="312">
        <v>63</v>
      </c>
      <c r="AM127" s="312">
        <v>0</v>
      </c>
      <c r="AN127" s="277"/>
      <c r="AO127" s="277"/>
      <c r="AP127" s="277"/>
    </row>
    <row r="128" spans="1:42" s="297" customFormat="1" x14ac:dyDescent="0.25">
      <c r="A128" s="296"/>
      <c r="B128" s="280"/>
      <c r="C128" s="280"/>
      <c r="D128" s="280"/>
      <c r="E128" s="314"/>
      <c r="F128" s="314"/>
      <c r="G128" s="315"/>
      <c r="H128" s="314"/>
      <c r="I128" s="314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  <c r="AC128" s="314"/>
      <c r="AD128" s="314"/>
      <c r="AE128" s="314"/>
      <c r="AF128" s="314"/>
      <c r="AG128" s="314"/>
      <c r="AH128" s="314"/>
      <c r="AI128" s="314"/>
      <c r="AJ128" s="314"/>
      <c r="AK128" s="314"/>
      <c r="AL128" s="314"/>
      <c r="AM128" s="314"/>
      <c r="AN128" s="277"/>
      <c r="AO128" s="277"/>
      <c r="AP128" s="277"/>
    </row>
    <row r="129" spans="1:56" s="317" customFormat="1" x14ac:dyDescent="0.25">
      <c r="A129" s="273" t="s">
        <v>553</v>
      </c>
      <c r="B129" s="310">
        <v>28175601.310000002</v>
      </c>
      <c r="C129" s="310">
        <v>0</v>
      </c>
      <c r="D129" s="310">
        <v>28175601.310000002</v>
      </c>
      <c r="E129" s="310">
        <v>0</v>
      </c>
      <c r="F129" s="310">
        <v>1000</v>
      </c>
      <c r="G129" s="316">
        <v>13065088.310000001</v>
      </c>
      <c r="H129" s="310">
        <v>0</v>
      </c>
      <c r="I129" s="310">
        <v>34703</v>
      </c>
      <c r="J129" s="310">
        <v>0</v>
      </c>
      <c r="K129" s="310">
        <v>41788</v>
      </c>
      <c r="L129" s="310">
        <v>12246</v>
      </c>
      <c r="M129" s="310">
        <v>19941</v>
      </c>
      <c r="N129" s="310">
        <v>207512</v>
      </c>
      <c r="O129" s="310">
        <v>16000</v>
      </c>
      <c r="P129" s="310">
        <v>50800</v>
      </c>
      <c r="Q129" s="310">
        <v>25000</v>
      </c>
      <c r="R129" s="310">
        <v>4302</v>
      </c>
      <c r="S129" s="310">
        <v>13465000</v>
      </c>
      <c r="T129" s="310">
        <v>0</v>
      </c>
      <c r="U129" s="310">
        <v>1200</v>
      </c>
      <c r="V129" s="310">
        <v>168503</v>
      </c>
      <c r="W129" s="310">
        <v>17188</v>
      </c>
      <c r="X129" s="310">
        <v>0</v>
      </c>
      <c r="Y129" s="310">
        <v>0</v>
      </c>
      <c r="Z129" s="310">
        <v>0</v>
      </c>
      <c r="AA129" s="310">
        <v>100000</v>
      </c>
      <c r="AB129" s="310">
        <v>0</v>
      </c>
      <c r="AC129" s="310">
        <v>5000</v>
      </c>
      <c r="AD129" s="310">
        <v>5810</v>
      </c>
      <c r="AE129" s="310">
        <v>20000</v>
      </c>
      <c r="AF129" s="310">
        <v>0</v>
      </c>
      <c r="AG129" s="310">
        <v>0</v>
      </c>
      <c r="AH129" s="310">
        <v>0</v>
      </c>
      <c r="AI129" s="310">
        <v>15000</v>
      </c>
      <c r="AJ129" s="310">
        <v>454520</v>
      </c>
      <c r="AK129" s="310">
        <v>330000</v>
      </c>
      <c r="AL129" s="310">
        <v>100000</v>
      </c>
      <c r="AM129" s="310">
        <v>15000</v>
      </c>
      <c r="AN129" s="277"/>
      <c r="AO129" s="277"/>
      <c r="AP129" s="277"/>
    </row>
    <row r="130" spans="1:56" s="297" customFormat="1" x14ac:dyDescent="0.25">
      <c r="A130" s="296"/>
      <c r="B130" s="280"/>
      <c r="C130" s="280"/>
      <c r="D130" s="280"/>
      <c r="E130" s="324">
        <v>0</v>
      </c>
      <c r="F130" s="324">
        <v>33</v>
      </c>
      <c r="G130" s="325">
        <v>431147.91423000005</v>
      </c>
      <c r="H130" s="324">
        <v>0</v>
      </c>
      <c r="I130" s="324">
        <v>1145.1990000000001</v>
      </c>
      <c r="J130" s="324">
        <v>0</v>
      </c>
      <c r="K130" s="324">
        <v>1379.0040000000001</v>
      </c>
      <c r="L130" s="324">
        <v>404.11799999999999</v>
      </c>
      <c r="M130" s="324">
        <v>658.053</v>
      </c>
      <c r="N130" s="324">
        <v>6847.8960000000006</v>
      </c>
      <c r="O130" s="324">
        <v>528</v>
      </c>
      <c r="P130" s="324">
        <v>1676.4</v>
      </c>
      <c r="Q130" s="324">
        <v>825</v>
      </c>
      <c r="R130" s="324">
        <v>141.96600000000001</v>
      </c>
      <c r="S130" s="324">
        <v>444345</v>
      </c>
      <c r="T130" s="324">
        <v>0</v>
      </c>
      <c r="U130" s="324">
        <v>39.6</v>
      </c>
      <c r="V130" s="324">
        <v>5560.5990000000002</v>
      </c>
      <c r="W130" s="324">
        <v>567.20400000000006</v>
      </c>
      <c r="X130" s="324">
        <v>0</v>
      </c>
      <c r="Y130" s="324">
        <v>0</v>
      </c>
      <c r="Z130" s="324">
        <v>0</v>
      </c>
      <c r="AA130" s="324">
        <v>3300</v>
      </c>
      <c r="AB130" s="324">
        <v>0</v>
      </c>
      <c r="AC130" s="324">
        <v>165</v>
      </c>
      <c r="AD130" s="324">
        <v>191.73000000000002</v>
      </c>
      <c r="AE130" s="324">
        <v>660</v>
      </c>
      <c r="AF130" s="324">
        <v>0</v>
      </c>
      <c r="AG130" s="324">
        <v>0</v>
      </c>
      <c r="AH130" s="324">
        <v>0</v>
      </c>
      <c r="AI130" s="324">
        <v>495</v>
      </c>
      <c r="AJ130" s="324">
        <v>14999.16</v>
      </c>
      <c r="AK130" s="324">
        <v>10890</v>
      </c>
      <c r="AL130" s="324">
        <v>3300</v>
      </c>
      <c r="AM130" s="318">
        <v>495</v>
      </c>
      <c r="AN130" s="277"/>
      <c r="AO130" s="277"/>
      <c r="AP130" s="277"/>
    </row>
    <row r="131" spans="1:56" s="299" customFormat="1" ht="34.5" customHeight="1" x14ac:dyDescent="0.25">
      <c r="A131" s="319" t="s">
        <v>554</v>
      </c>
      <c r="B131" s="310">
        <v>20541</v>
      </c>
      <c r="C131" s="310">
        <v>43544</v>
      </c>
      <c r="D131" s="310">
        <v>64085</v>
      </c>
      <c r="E131" s="312">
        <v>43544</v>
      </c>
      <c r="F131" s="310">
        <v>0</v>
      </c>
      <c r="G131" s="316"/>
      <c r="H131" s="310">
        <v>2</v>
      </c>
      <c r="I131" s="310">
        <v>21</v>
      </c>
      <c r="J131" s="310">
        <v>0</v>
      </c>
      <c r="K131" s="310">
        <v>6</v>
      </c>
      <c r="L131" s="310">
        <v>5</v>
      </c>
      <c r="M131" s="310">
        <v>1</v>
      </c>
      <c r="N131" s="310">
        <v>4</v>
      </c>
      <c r="O131" s="310">
        <v>0</v>
      </c>
      <c r="P131" s="310">
        <v>5</v>
      </c>
      <c r="Q131" s="310">
        <v>0</v>
      </c>
      <c r="R131" s="310">
        <v>1</v>
      </c>
      <c r="S131" s="310">
        <v>0</v>
      </c>
      <c r="T131" s="310">
        <v>0</v>
      </c>
      <c r="U131" s="310">
        <v>0</v>
      </c>
      <c r="V131" s="310">
        <v>0</v>
      </c>
      <c r="W131" s="310">
        <v>0</v>
      </c>
      <c r="X131" s="310">
        <v>13693</v>
      </c>
      <c r="Y131" s="310">
        <v>6233</v>
      </c>
      <c r="Z131" s="310">
        <v>0</v>
      </c>
      <c r="AA131" s="310">
        <v>0</v>
      </c>
      <c r="AB131" s="310">
        <v>0</v>
      </c>
      <c r="AC131" s="310">
        <v>0</v>
      </c>
      <c r="AD131" s="310">
        <v>0</v>
      </c>
      <c r="AE131" s="310">
        <v>259</v>
      </c>
      <c r="AF131" s="310">
        <v>0</v>
      </c>
      <c r="AG131" s="310">
        <v>99</v>
      </c>
      <c r="AH131" s="310">
        <v>46</v>
      </c>
      <c r="AI131" s="310">
        <v>5</v>
      </c>
      <c r="AJ131" s="310">
        <v>161</v>
      </c>
      <c r="AK131" s="310">
        <v>0</v>
      </c>
      <c r="AL131" s="310">
        <v>0</v>
      </c>
      <c r="AM131" s="310">
        <v>0</v>
      </c>
      <c r="AN131" s="277"/>
      <c r="AO131" s="277"/>
      <c r="AP131" s="277"/>
    </row>
    <row r="132" spans="1:56" s="68" customFormat="1" ht="34.5" customHeight="1" x14ac:dyDescent="0.25">
      <c r="E132" s="324">
        <v>1005866.4</v>
      </c>
      <c r="F132" s="324">
        <v>0</v>
      </c>
      <c r="G132" s="325">
        <v>0</v>
      </c>
      <c r="H132" s="324">
        <v>68.2</v>
      </c>
      <c r="I132" s="324">
        <v>716.1</v>
      </c>
      <c r="J132" s="324">
        <v>0</v>
      </c>
      <c r="K132" s="324">
        <v>204.60000000000002</v>
      </c>
      <c r="L132" s="324">
        <v>170.5</v>
      </c>
      <c r="M132" s="324">
        <v>34.1</v>
      </c>
      <c r="N132" s="324">
        <v>136.4</v>
      </c>
      <c r="O132" s="324">
        <v>0</v>
      </c>
      <c r="P132" s="324">
        <v>170.5</v>
      </c>
      <c r="Q132" s="324">
        <v>0</v>
      </c>
      <c r="R132" s="324">
        <v>34.1</v>
      </c>
      <c r="S132" s="324">
        <v>0</v>
      </c>
      <c r="T132" s="324">
        <v>0</v>
      </c>
      <c r="U132" s="324">
        <v>0</v>
      </c>
      <c r="V132" s="324">
        <v>0</v>
      </c>
      <c r="W132" s="324">
        <v>0</v>
      </c>
      <c r="X132" s="324">
        <v>466931.30000000005</v>
      </c>
      <c r="Y132" s="324">
        <v>212545.30000000002</v>
      </c>
      <c r="Z132" s="324">
        <v>0</v>
      </c>
      <c r="AA132" s="324">
        <v>0</v>
      </c>
      <c r="AB132" s="324">
        <v>0</v>
      </c>
      <c r="AC132" s="324">
        <v>0</v>
      </c>
      <c r="AD132" s="324">
        <v>0</v>
      </c>
      <c r="AE132" s="324">
        <v>8831.9</v>
      </c>
      <c r="AF132" s="324">
        <v>0</v>
      </c>
      <c r="AG132" s="324">
        <v>3375.9</v>
      </c>
      <c r="AH132" s="324">
        <v>1568.6000000000001</v>
      </c>
      <c r="AI132" s="324">
        <v>170.5</v>
      </c>
      <c r="AJ132" s="324">
        <v>5490.1</v>
      </c>
      <c r="AK132" s="324">
        <v>0</v>
      </c>
      <c r="AL132" s="324">
        <v>0</v>
      </c>
      <c r="AM132" s="324">
        <v>0</v>
      </c>
      <c r="AN132" s="277"/>
      <c r="AO132" s="277"/>
      <c r="AP132" s="277"/>
    </row>
    <row r="133" spans="1:56" s="299" customFormat="1" ht="22.5" customHeight="1" x14ac:dyDescent="0.25">
      <c r="A133" s="319" t="s">
        <v>555</v>
      </c>
      <c r="B133" s="310">
        <v>28362961.310000002</v>
      </c>
      <c r="C133" s="310">
        <v>0</v>
      </c>
      <c r="D133" s="310">
        <v>28362961.310000002</v>
      </c>
      <c r="E133" s="310">
        <v>0</v>
      </c>
      <c r="F133" s="310">
        <v>0</v>
      </c>
      <c r="G133" s="316">
        <v>13065088.310000001</v>
      </c>
      <c r="H133" s="310">
        <v>0</v>
      </c>
      <c r="I133" s="310">
        <v>0</v>
      </c>
      <c r="J133" s="310">
        <v>0</v>
      </c>
      <c r="K133" s="310">
        <v>41788</v>
      </c>
      <c r="L133" s="310">
        <v>12246</v>
      </c>
      <c r="M133" s="310">
        <v>19941</v>
      </c>
      <c r="N133" s="310">
        <v>207512</v>
      </c>
      <c r="O133" s="310">
        <v>16000</v>
      </c>
      <c r="P133" s="310">
        <v>50800</v>
      </c>
      <c r="Q133" s="310">
        <v>25000</v>
      </c>
      <c r="R133" s="310">
        <v>4302</v>
      </c>
      <c r="S133" s="310">
        <v>13465000</v>
      </c>
      <c r="T133" s="310">
        <v>0</v>
      </c>
      <c r="U133" s="310">
        <v>1200</v>
      </c>
      <c r="V133" s="310">
        <v>168503</v>
      </c>
      <c r="W133" s="310">
        <v>17188</v>
      </c>
      <c r="X133" s="310">
        <v>0</v>
      </c>
      <c r="Y133" s="310">
        <v>0</v>
      </c>
      <c r="Z133" s="310">
        <v>297775</v>
      </c>
      <c r="AA133" s="310">
        <v>100000</v>
      </c>
      <c r="AB133" s="310">
        <v>25288</v>
      </c>
      <c r="AC133" s="310">
        <v>5000</v>
      </c>
      <c r="AD133" s="310">
        <v>5810</v>
      </c>
      <c r="AE133" s="310">
        <v>20000</v>
      </c>
      <c r="AF133" s="310">
        <v>0</v>
      </c>
      <c r="AG133" s="310">
        <v>0</v>
      </c>
      <c r="AH133" s="310">
        <v>0</v>
      </c>
      <c r="AI133" s="310">
        <v>15000</v>
      </c>
      <c r="AJ133" s="310">
        <v>454520</v>
      </c>
      <c r="AK133" s="310">
        <v>330000</v>
      </c>
      <c r="AL133" s="310">
        <v>0</v>
      </c>
      <c r="AM133" s="320">
        <v>15000</v>
      </c>
      <c r="AN133" s="277"/>
      <c r="AO133" s="277"/>
      <c r="AP133" s="277"/>
    </row>
    <row r="134" spans="1:56" x14ac:dyDescent="0.25">
      <c r="B134" s="257"/>
      <c r="C134" s="257"/>
      <c r="D134" s="257"/>
      <c r="E134" s="324">
        <v>0</v>
      </c>
      <c r="F134" s="324">
        <v>0</v>
      </c>
      <c r="G134" s="325">
        <v>43114.791423000002</v>
      </c>
      <c r="H134" s="324">
        <v>0</v>
      </c>
      <c r="I134" s="324">
        <v>0</v>
      </c>
      <c r="J134" s="324">
        <v>0</v>
      </c>
      <c r="K134" s="324">
        <v>137.90039999999999</v>
      </c>
      <c r="L134" s="324">
        <v>40.411799999999999</v>
      </c>
      <c r="M134" s="324">
        <v>65.805300000000003</v>
      </c>
      <c r="N134" s="324">
        <v>684.78959999999995</v>
      </c>
      <c r="O134" s="324">
        <v>52.8</v>
      </c>
      <c r="P134" s="324">
        <v>167.64</v>
      </c>
      <c r="Q134" s="324">
        <v>82.5</v>
      </c>
      <c r="R134" s="324">
        <v>14.1966</v>
      </c>
      <c r="S134" s="324">
        <v>44434.5</v>
      </c>
      <c r="T134" s="324">
        <v>0</v>
      </c>
      <c r="U134" s="324">
        <v>3.96</v>
      </c>
      <c r="V134" s="324">
        <v>556.05989999999997</v>
      </c>
      <c r="W134" s="324">
        <v>56.720399999999998</v>
      </c>
      <c r="X134" s="324">
        <v>0</v>
      </c>
      <c r="Y134" s="324">
        <v>0</v>
      </c>
      <c r="Z134" s="324">
        <v>982.65750000000003</v>
      </c>
      <c r="AA134" s="324">
        <v>330</v>
      </c>
      <c r="AB134" s="324">
        <v>83.450400000000002</v>
      </c>
      <c r="AC134" s="324">
        <v>16.5</v>
      </c>
      <c r="AD134" s="324">
        <v>19.172999999999998</v>
      </c>
      <c r="AE134" s="324">
        <v>66</v>
      </c>
      <c r="AF134" s="324">
        <v>0</v>
      </c>
      <c r="AG134" s="324">
        <v>0</v>
      </c>
      <c r="AH134" s="324">
        <v>0</v>
      </c>
      <c r="AI134" s="324">
        <v>49.5</v>
      </c>
      <c r="AJ134" s="324">
        <v>1499.9159999999999</v>
      </c>
      <c r="AK134" s="324">
        <v>1089</v>
      </c>
      <c r="AL134" s="324">
        <v>0</v>
      </c>
      <c r="AM134" s="321">
        <v>49.5</v>
      </c>
      <c r="AN134" s="277"/>
      <c r="AO134" s="277"/>
      <c r="AP134" s="277"/>
    </row>
    <row r="135" spans="1:56" x14ac:dyDescent="0.25">
      <c r="B135" s="257"/>
      <c r="C135" s="257"/>
      <c r="D135" s="257"/>
      <c r="Y135" s="322"/>
      <c r="Z135" s="323"/>
      <c r="AA135" s="263"/>
      <c r="AB135" s="263"/>
      <c r="AG135" s="263"/>
      <c r="AH135" s="263"/>
      <c r="AN135" s="277"/>
      <c r="AO135" s="277"/>
      <c r="AP135" s="277"/>
    </row>
    <row r="136" spans="1:56" s="68" customFormat="1" x14ac:dyDescent="0.25">
      <c r="E136" s="249"/>
      <c r="AN136" s="277"/>
      <c r="AO136" s="277"/>
      <c r="AP136" s="277"/>
    </row>
    <row r="137" spans="1:56" s="68" customFormat="1" x14ac:dyDescent="0.25">
      <c r="A137" s="277"/>
      <c r="B137" s="277"/>
      <c r="C137" s="277"/>
      <c r="D137" s="277"/>
      <c r="E137" s="277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7"/>
      <c r="Q137" s="277"/>
      <c r="R137" s="277"/>
      <c r="S137" s="277"/>
      <c r="T137" s="277"/>
      <c r="U137" s="277"/>
      <c r="V137" s="277"/>
      <c r="W137" s="277"/>
      <c r="X137" s="277"/>
      <c r="Y137" s="277"/>
      <c r="Z137" s="277"/>
      <c r="AA137" s="277"/>
      <c r="AB137" s="277"/>
      <c r="AC137" s="277"/>
      <c r="AD137" s="277"/>
      <c r="AE137" s="277"/>
      <c r="AF137" s="277"/>
      <c r="AG137" s="277"/>
      <c r="AH137" s="277"/>
      <c r="AI137" s="277"/>
      <c r="AJ137" s="277"/>
      <c r="AK137" s="277"/>
      <c r="AL137" s="277"/>
      <c r="AM137" s="277"/>
      <c r="AN137" s="277"/>
      <c r="AO137" s="277"/>
      <c r="AP137" s="277"/>
      <c r="AQ137" s="277"/>
      <c r="AR137" s="277"/>
      <c r="AS137" s="277"/>
      <c r="AT137" s="277"/>
      <c r="AU137" s="277"/>
      <c r="AV137" s="277"/>
      <c r="AW137" s="277"/>
      <c r="AX137" s="277"/>
      <c r="AY137" s="277"/>
      <c r="AZ137" s="277"/>
      <c r="BA137" s="277"/>
      <c r="BB137" s="277"/>
      <c r="BC137" s="277"/>
      <c r="BD137" s="277"/>
    </row>
    <row r="138" spans="1:56" s="68" customFormat="1" x14ac:dyDescent="0.25">
      <c r="A138" s="277"/>
      <c r="B138" s="277"/>
      <c r="C138" s="277"/>
      <c r="D138" s="277"/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  <c r="Q138" s="277"/>
      <c r="R138" s="277"/>
      <c r="S138" s="277"/>
      <c r="T138" s="277"/>
      <c r="U138" s="277"/>
      <c r="V138" s="277"/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77"/>
      <c r="AO138" s="277"/>
      <c r="AP138" s="277"/>
      <c r="AQ138" s="277"/>
      <c r="AR138" s="277"/>
      <c r="AS138" s="277"/>
      <c r="AT138" s="277"/>
      <c r="AU138" s="277"/>
      <c r="AV138" s="277"/>
      <c r="AW138" s="277"/>
      <c r="AX138" s="277"/>
      <c r="AY138" s="277"/>
      <c r="AZ138" s="277"/>
      <c r="BA138" s="277"/>
      <c r="BB138" s="277"/>
      <c r="BC138" s="277"/>
      <c r="BD138" s="277"/>
    </row>
    <row r="139" spans="1:56" s="68" customFormat="1" x14ac:dyDescent="0.25">
      <c r="A139" s="277"/>
      <c r="B139" s="277"/>
      <c r="C139" s="277"/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7"/>
      <c r="AE139" s="277"/>
      <c r="AF139" s="277"/>
      <c r="AG139" s="277"/>
      <c r="AH139" s="277"/>
      <c r="AI139" s="277"/>
      <c r="AJ139" s="277"/>
      <c r="AK139" s="277"/>
      <c r="AL139" s="277"/>
      <c r="AM139" s="277"/>
      <c r="AN139" s="277"/>
      <c r="AO139" s="277"/>
      <c r="AP139" s="277"/>
      <c r="AQ139" s="277"/>
      <c r="AR139" s="277"/>
      <c r="AS139" s="277"/>
      <c r="AT139" s="277"/>
      <c r="AU139" s="277"/>
      <c r="AV139" s="277"/>
      <c r="AW139" s="277"/>
      <c r="AX139" s="277"/>
      <c r="AY139" s="277"/>
      <c r="AZ139" s="277"/>
      <c r="BA139" s="277"/>
      <c r="BB139" s="277"/>
      <c r="BC139" s="277"/>
      <c r="BD139" s="277"/>
    </row>
    <row r="140" spans="1:56" s="68" customFormat="1" x14ac:dyDescent="0.25">
      <c r="A140" s="277"/>
      <c r="B140" s="277"/>
      <c r="C140" s="277"/>
      <c r="D140" s="277"/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7"/>
      <c r="Q140" s="277"/>
      <c r="R140" s="277"/>
      <c r="S140" s="277"/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  <c r="AM140" s="277"/>
      <c r="AN140" s="277"/>
      <c r="AO140" s="277"/>
      <c r="AP140" s="277"/>
      <c r="AQ140" s="277"/>
      <c r="AR140" s="277"/>
      <c r="AS140" s="277"/>
      <c r="AT140" s="277"/>
      <c r="AU140" s="277"/>
      <c r="AV140" s="277"/>
      <c r="AW140" s="277"/>
      <c r="AX140" s="277"/>
      <c r="AY140" s="277"/>
      <c r="AZ140" s="277"/>
      <c r="BA140" s="277"/>
      <c r="BB140" s="277"/>
      <c r="BC140" s="277"/>
      <c r="BD140" s="277"/>
    </row>
    <row r="141" spans="1:56" s="68" customFormat="1" x14ac:dyDescent="0.25">
      <c r="A141" s="277"/>
      <c r="B141" s="277"/>
      <c r="C141" s="277"/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  <c r="V141" s="277"/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277"/>
      <c r="AO141" s="277"/>
      <c r="AP141" s="277"/>
      <c r="AQ141" s="277"/>
      <c r="AR141" s="277"/>
      <c r="AS141" s="277"/>
      <c r="AT141" s="277"/>
      <c r="AU141" s="277"/>
      <c r="AV141" s="277"/>
      <c r="AW141" s="277"/>
      <c r="AX141" s="277"/>
      <c r="AY141" s="277"/>
      <c r="AZ141" s="277"/>
      <c r="BA141" s="277"/>
      <c r="BB141" s="277"/>
      <c r="BC141" s="277"/>
      <c r="BD141" s="277"/>
    </row>
    <row r="142" spans="1:56" s="68" customFormat="1" x14ac:dyDescent="0.25">
      <c r="A142" s="277"/>
      <c r="B142" s="277"/>
      <c r="C142" s="277"/>
      <c r="D142" s="277"/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277"/>
      <c r="AO142" s="277"/>
      <c r="AP142" s="277"/>
      <c r="AQ142" s="277"/>
      <c r="AR142" s="277"/>
      <c r="AS142" s="277"/>
      <c r="AT142" s="277"/>
      <c r="AU142" s="277"/>
      <c r="AV142" s="277"/>
      <c r="AW142" s="277"/>
      <c r="AX142" s="277"/>
      <c r="AY142" s="277"/>
      <c r="AZ142" s="277"/>
      <c r="BA142" s="277"/>
      <c r="BB142" s="277"/>
      <c r="BC142" s="277"/>
      <c r="BD142" s="277"/>
    </row>
    <row r="143" spans="1:56" s="68" customFormat="1" x14ac:dyDescent="0.25">
      <c r="A143" s="277"/>
      <c r="B143" s="277"/>
      <c r="C143" s="277"/>
      <c r="D143" s="277"/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  <c r="Q143" s="277"/>
      <c r="R143" s="277"/>
      <c r="S143" s="277"/>
      <c r="T143" s="277"/>
      <c r="U143" s="277"/>
      <c r="V143" s="277"/>
      <c r="W143" s="277"/>
      <c r="X143" s="277"/>
      <c r="Y143" s="277"/>
      <c r="Z143" s="277"/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277"/>
      <c r="AO143" s="277"/>
      <c r="AP143" s="277"/>
      <c r="AQ143" s="277"/>
      <c r="AR143" s="277"/>
      <c r="AS143" s="277"/>
      <c r="AT143" s="277"/>
      <c r="AU143" s="277"/>
      <c r="AV143" s="277"/>
      <c r="AW143" s="277"/>
      <c r="AX143" s="277"/>
      <c r="AY143" s="277"/>
      <c r="AZ143" s="277"/>
      <c r="BA143" s="277"/>
      <c r="BB143" s="277"/>
      <c r="BC143" s="277"/>
      <c r="BD143" s="277"/>
    </row>
    <row r="144" spans="1:56" s="68" customFormat="1" x14ac:dyDescent="0.25">
      <c r="A144" s="277"/>
      <c r="B144" s="277"/>
      <c r="C144" s="277"/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  <c r="Q144" s="277"/>
      <c r="R144" s="277"/>
      <c r="S144" s="277"/>
      <c r="T144" s="277"/>
      <c r="U144" s="277"/>
      <c r="V144" s="277"/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7"/>
      <c r="AP144" s="277"/>
      <c r="AQ144" s="277"/>
      <c r="AR144" s="277"/>
      <c r="AS144" s="277"/>
      <c r="AT144" s="277"/>
      <c r="AU144" s="277"/>
      <c r="AV144" s="277"/>
      <c r="AW144" s="277"/>
      <c r="AX144" s="277"/>
      <c r="AY144" s="277"/>
      <c r="AZ144" s="277"/>
      <c r="BA144" s="277"/>
      <c r="BB144" s="277"/>
      <c r="BC144" s="277"/>
      <c r="BD144" s="277"/>
    </row>
    <row r="145" spans="1:56" x14ac:dyDescent="0.25">
      <c r="A145" s="277"/>
      <c r="B145" s="277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  <c r="AP145" s="277"/>
      <c r="AQ145" s="277"/>
      <c r="AR145" s="277"/>
      <c r="AS145" s="277"/>
      <c r="AT145" s="277"/>
      <c r="AU145" s="277"/>
      <c r="AV145" s="277"/>
      <c r="AW145" s="277"/>
      <c r="AX145" s="277"/>
      <c r="AY145" s="277"/>
      <c r="AZ145" s="277"/>
      <c r="BA145" s="277"/>
      <c r="BB145" s="277"/>
      <c r="BC145" s="277"/>
      <c r="BD145" s="277"/>
    </row>
    <row r="146" spans="1:56" s="68" customFormat="1" x14ac:dyDescent="0.25">
      <c r="A146" s="277"/>
      <c r="B146" s="27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277"/>
      <c r="AP146" s="277"/>
      <c r="AQ146" s="277"/>
      <c r="AR146" s="277"/>
      <c r="AS146" s="277"/>
      <c r="AT146" s="277"/>
      <c r="AU146" s="277"/>
      <c r="AV146" s="277"/>
      <c r="AW146" s="277"/>
      <c r="AX146" s="277"/>
      <c r="AY146" s="277"/>
      <c r="AZ146" s="277"/>
      <c r="BA146" s="277"/>
      <c r="BB146" s="277"/>
      <c r="BC146" s="277"/>
      <c r="BD146" s="277"/>
    </row>
    <row r="147" spans="1:56" s="68" customFormat="1" x14ac:dyDescent="0.25">
      <c r="A147" s="277"/>
      <c r="B147" s="277"/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7"/>
      <c r="BA147" s="277"/>
      <c r="BB147" s="277"/>
      <c r="BC147" s="277"/>
      <c r="BD147" s="277"/>
    </row>
    <row r="148" spans="1:56" s="68" customFormat="1" x14ac:dyDescent="0.25">
      <c r="A148" s="277"/>
      <c r="B148" s="277"/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277"/>
      <c r="AO148" s="277"/>
      <c r="AP148" s="277"/>
      <c r="AQ148" s="277"/>
      <c r="AR148" s="277"/>
      <c r="AS148" s="277"/>
      <c r="AT148" s="277"/>
      <c r="AU148" s="277"/>
      <c r="AV148" s="277"/>
      <c r="AW148" s="277"/>
      <c r="AX148" s="277"/>
      <c r="AY148" s="277"/>
      <c r="AZ148" s="277"/>
      <c r="BA148" s="277"/>
      <c r="BB148" s="277"/>
      <c r="BC148" s="277"/>
      <c r="BD148" s="277"/>
    </row>
    <row r="149" spans="1:56" s="68" customFormat="1" x14ac:dyDescent="0.25">
      <c r="A149" s="277"/>
      <c r="B149" s="277"/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  <c r="AP149" s="277"/>
      <c r="AQ149" s="277"/>
      <c r="AR149" s="277"/>
      <c r="AS149" s="277"/>
      <c r="AT149" s="277"/>
      <c r="AU149" s="277"/>
      <c r="AV149" s="277"/>
      <c r="AW149" s="277"/>
      <c r="AX149" s="277"/>
      <c r="AY149" s="277"/>
      <c r="AZ149" s="277"/>
      <c r="BA149" s="277"/>
      <c r="BB149" s="277"/>
      <c r="BC149" s="277"/>
      <c r="BD149" s="277"/>
    </row>
    <row r="150" spans="1:56" s="68" customFormat="1" x14ac:dyDescent="0.25">
      <c r="A150" s="277"/>
      <c r="B150" s="277"/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277"/>
      <c r="BA150" s="277"/>
      <c r="BB150" s="277"/>
      <c r="BC150" s="277"/>
      <c r="BD150" s="277"/>
    </row>
    <row r="151" spans="1:56" s="68" customFormat="1" x14ac:dyDescent="0.25">
      <c r="A151" s="277"/>
      <c r="B151" s="277"/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  <c r="AP151" s="277"/>
      <c r="AQ151" s="277"/>
      <c r="AR151" s="277"/>
      <c r="AS151" s="277"/>
      <c r="AT151" s="277"/>
      <c r="AU151" s="277"/>
      <c r="AV151" s="277"/>
      <c r="AW151" s="277"/>
      <c r="AX151" s="277"/>
      <c r="AY151" s="277"/>
      <c r="AZ151" s="277"/>
      <c r="BA151" s="277"/>
      <c r="BB151" s="277"/>
      <c r="BC151" s="277"/>
      <c r="BD151" s="277"/>
    </row>
    <row r="152" spans="1:56" s="68" customFormat="1" x14ac:dyDescent="0.25">
      <c r="A152" s="277"/>
      <c r="B152" s="277"/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277"/>
      <c r="AP152" s="277"/>
      <c r="AQ152" s="277"/>
      <c r="AR152" s="277"/>
      <c r="AS152" s="277"/>
      <c r="AT152" s="277"/>
      <c r="AU152" s="277"/>
      <c r="AV152" s="277"/>
      <c r="AW152" s="277"/>
      <c r="AX152" s="277"/>
      <c r="AY152" s="277"/>
      <c r="AZ152" s="277"/>
      <c r="BA152" s="277"/>
      <c r="BB152" s="277"/>
      <c r="BC152" s="277"/>
      <c r="BD152" s="277"/>
    </row>
    <row r="153" spans="1:56" s="68" customFormat="1" x14ac:dyDescent="0.25">
      <c r="A153" s="277"/>
      <c r="B153" s="277"/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277"/>
      <c r="BA153" s="277"/>
      <c r="BB153" s="277"/>
      <c r="BC153" s="277"/>
      <c r="BD153" s="277"/>
    </row>
    <row r="154" spans="1:56" s="68" customFormat="1" x14ac:dyDescent="0.25">
      <c r="A154" s="277"/>
      <c r="B154" s="277"/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  <c r="AP154" s="277"/>
      <c r="AQ154" s="277"/>
      <c r="AR154" s="277"/>
      <c r="AS154" s="277"/>
      <c r="AT154" s="277"/>
      <c r="AU154" s="277"/>
      <c r="AV154" s="277"/>
      <c r="AW154" s="277"/>
      <c r="AX154" s="277"/>
      <c r="AY154" s="277"/>
      <c r="AZ154" s="277"/>
      <c r="BA154" s="277"/>
      <c r="BB154" s="277"/>
      <c r="BC154" s="277"/>
      <c r="BD154" s="277"/>
    </row>
    <row r="155" spans="1:56" s="68" customFormat="1" x14ac:dyDescent="0.25">
      <c r="A155" s="277"/>
      <c r="B155" s="277"/>
      <c r="C155" s="277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7"/>
      <c r="AU155" s="277"/>
      <c r="AV155" s="277"/>
      <c r="AW155" s="277"/>
      <c r="AX155" s="277"/>
      <c r="AY155" s="277"/>
      <c r="AZ155" s="277"/>
      <c r="BA155" s="277"/>
      <c r="BB155" s="277"/>
      <c r="BC155" s="277"/>
      <c r="BD155" s="277"/>
    </row>
    <row r="156" spans="1:56" s="68" customFormat="1" x14ac:dyDescent="0.25">
      <c r="A156" s="277"/>
      <c r="B156" s="277"/>
      <c r="C156" s="277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  <c r="Q156" s="277"/>
      <c r="R156" s="277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277"/>
      <c r="AP156" s="277"/>
      <c r="AQ156" s="277"/>
      <c r="AR156" s="277"/>
      <c r="AS156" s="277"/>
      <c r="AT156" s="277"/>
      <c r="AU156" s="277"/>
      <c r="AV156" s="277"/>
      <c r="AW156" s="277"/>
      <c r="AX156" s="277"/>
      <c r="AY156" s="277"/>
      <c r="AZ156" s="277"/>
      <c r="BA156" s="277"/>
      <c r="BB156" s="277"/>
      <c r="BC156" s="277"/>
      <c r="BD156" s="277"/>
    </row>
    <row r="157" spans="1:56" s="68" customFormat="1" x14ac:dyDescent="0.25">
      <c r="A157" s="277"/>
      <c r="B157" s="277"/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277"/>
      <c r="AP157" s="277"/>
      <c r="AQ157" s="277"/>
      <c r="AR157" s="277"/>
      <c r="AS157" s="277"/>
      <c r="AT157" s="277"/>
      <c r="AU157" s="277"/>
      <c r="AV157" s="277"/>
      <c r="AW157" s="277"/>
      <c r="AX157" s="277"/>
      <c r="AY157" s="277"/>
      <c r="AZ157" s="277"/>
      <c r="BA157" s="277"/>
      <c r="BB157" s="277"/>
      <c r="BC157" s="277"/>
      <c r="BD157" s="277"/>
    </row>
    <row r="158" spans="1:56" s="68" customFormat="1" x14ac:dyDescent="0.25">
      <c r="A158" s="277"/>
      <c r="B158" s="277"/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277"/>
      <c r="AP158" s="277"/>
      <c r="AQ158" s="277"/>
      <c r="AR158" s="277"/>
      <c r="AS158" s="277"/>
      <c r="AT158" s="277"/>
      <c r="AU158" s="277"/>
      <c r="AV158" s="277"/>
      <c r="AW158" s="277"/>
      <c r="AX158" s="277"/>
      <c r="AY158" s="277"/>
      <c r="AZ158" s="277"/>
      <c r="BA158" s="277"/>
      <c r="BB158" s="277"/>
      <c r="BC158" s="277"/>
      <c r="BD158" s="277"/>
    </row>
    <row r="159" spans="1:56" x14ac:dyDescent="0.25">
      <c r="A159" s="277"/>
      <c r="B159" s="277"/>
      <c r="C159" s="277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277"/>
      <c r="AP159" s="277"/>
      <c r="AQ159" s="277"/>
      <c r="AR159" s="277"/>
      <c r="AS159" s="277"/>
      <c r="AT159" s="277"/>
      <c r="AU159" s="277"/>
      <c r="AV159" s="277"/>
      <c r="AW159" s="277"/>
      <c r="AX159" s="277"/>
      <c r="AY159" s="277"/>
      <c r="AZ159" s="277"/>
      <c r="BA159" s="277"/>
      <c r="BB159" s="277"/>
      <c r="BC159" s="277"/>
      <c r="BD159" s="277"/>
    </row>
    <row r="160" spans="1:56" x14ac:dyDescent="0.25">
      <c r="A160" s="277"/>
      <c r="B160" s="277"/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277"/>
      <c r="AP160" s="277"/>
      <c r="AQ160" s="277"/>
      <c r="AR160" s="277"/>
      <c r="AS160" s="277"/>
      <c r="AT160" s="277"/>
      <c r="AU160" s="277"/>
      <c r="AV160" s="277"/>
      <c r="AW160" s="277"/>
      <c r="AX160" s="277"/>
      <c r="AY160" s="277"/>
      <c r="AZ160" s="277"/>
      <c r="BA160" s="277"/>
      <c r="BB160" s="277"/>
      <c r="BC160" s="277"/>
      <c r="BD160" s="277"/>
    </row>
    <row r="161" spans="1:56" x14ac:dyDescent="0.25">
      <c r="A161" s="277"/>
      <c r="B161" s="277"/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77"/>
      <c r="AO161" s="277"/>
      <c r="AP161" s="277"/>
      <c r="AQ161" s="277"/>
      <c r="AR161" s="277"/>
      <c r="AS161" s="277"/>
      <c r="AT161" s="277"/>
      <c r="AU161" s="277"/>
      <c r="AV161" s="277"/>
      <c r="AW161" s="277"/>
      <c r="AX161" s="277"/>
      <c r="AY161" s="277"/>
      <c r="AZ161" s="277"/>
      <c r="BA161" s="277"/>
      <c r="BB161" s="277"/>
      <c r="BC161" s="277"/>
      <c r="BD161" s="277"/>
    </row>
    <row r="162" spans="1:56" x14ac:dyDescent="0.25">
      <c r="A162" s="277"/>
      <c r="B162" s="277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77"/>
      <c r="AO162" s="277"/>
      <c r="AP162" s="277"/>
      <c r="AQ162" s="277"/>
      <c r="AR162" s="277"/>
      <c r="AS162" s="277"/>
      <c r="AT162" s="277"/>
      <c r="AU162" s="277"/>
      <c r="AV162" s="277"/>
      <c r="AW162" s="277"/>
      <c r="AX162" s="277"/>
      <c r="AY162" s="277"/>
      <c r="AZ162" s="277"/>
      <c r="BA162" s="277"/>
      <c r="BB162" s="277"/>
      <c r="BC162" s="277"/>
      <c r="BD162" s="277"/>
    </row>
    <row r="163" spans="1:56" x14ac:dyDescent="0.25">
      <c r="A163" s="277"/>
      <c r="B163" s="277"/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77"/>
      <c r="AO163" s="277"/>
      <c r="AP163" s="277"/>
      <c r="AQ163" s="277"/>
      <c r="AR163" s="277"/>
      <c r="AS163" s="277"/>
      <c r="AT163" s="277"/>
      <c r="AU163" s="277"/>
      <c r="AV163" s="277"/>
      <c r="AW163" s="277"/>
      <c r="AX163" s="277"/>
      <c r="AY163" s="277"/>
      <c r="AZ163" s="277"/>
      <c r="BA163" s="277"/>
      <c r="BB163" s="277"/>
      <c r="BC163" s="277"/>
      <c r="BD163" s="277"/>
    </row>
    <row r="164" spans="1:56" x14ac:dyDescent="0.25">
      <c r="A164" s="277"/>
      <c r="B164" s="277"/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77"/>
      <c r="AO164" s="277"/>
      <c r="AP164" s="277"/>
      <c r="AQ164" s="277"/>
      <c r="AR164" s="277"/>
      <c r="AS164" s="277"/>
      <c r="AT164" s="277"/>
      <c r="AU164" s="277"/>
      <c r="AV164" s="277"/>
      <c r="AW164" s="277"/>
      <c r="AX164" s="277"/>
      <c r="AY164" s="277"/>
      <c r="AZ164" s="277"/>
      <c r="BA164" s="277"/>
      <c r="BB164" s="277"/>
      <c r="BC164" s="277"/>
      <c r="BD164" s="277"/>
    </row>
    <row r="165" spans="1:56" x14ac:dyDescent="0.25">
      <c r="A165" s="277"/>
      <c r="B165" s="277"/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77"/>
      <c r="AO165" s="277"/>
      <c r="AP165" s="277"/>
      <c r="AQ165" s="277"/>
      <c r="AR165" s="277"/>
      <c r="AS165" s="277"/>
      <c r="AT165" s="277"/>
      <c r="AU165" s="277"/>
      <c r="AV165" s="277"/>
      <c r="AW165" s="277"/>
      <c r="AX165" s="277"/>
      <c r="AY165" s="277"/>
      <c r="AZ165" s="277"/>
      <c r="BA165" s="277"/>
      <c r="BB165" s="277"/>
      <c r="BC165" s="277"/>
      <c r="BD165" s="277"/>
    </row>
    <row r="166" spans="1:56" x14ac:dyDescent="0.25">
      <c r="A166" s="277"/>
      <c r="B166" s="277"/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277"/>
      <c r="AP166" s="277"/>
      <c r="AQ166" s="277"/>
      <c r="AR166" s="277"/>
      <c r="AS166" s="277"/>
      <c r="AT166" s="277"/>
      <c r="AU166" s="277"/>
      <c r="AV166" s="277"/>
      <c r="AW166" s="277"/>
      <c r="AX166" s="277"/>
      <c r="AY166" s="277"/>
      <c r="AZ166" s="277"/>
      <c r="BA166" s="277"/>
      <c r="BB166" s="277"/>
      <c r="BC166" s="277"/>
      <c r="BD166" s="277"/>
    </row>
    <row r="167" spans="1:56" x14ac:dyDescent="0.25">
      <c r="A167" s="277"/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7"/>
      <c r="R167" s="277"/>
      <c r="S167" s="277"/>
      <c r="T167" s="277"/>
      <c r="U167" s="277"/>
      <c r="V167" s="277"/>
      <c r="W167" s="277"/>
      <c r="X167" s="277"/>
      <c r="Y167" s="277"/>
      <c r="Z167" s="277"/>
      <c r="AA167" s="277"/>
      <c r="AB167" s="277"/>
      <c r="AC167" s="277"/>
      <c r="AD167" s="277"/>
      <c r="AE167" s="277"/>
      <c r="AF167" s="277"/>
      <c r="AG167" s="277"/>
      <c r="AH167" s="277"/>
      <c r="AI167" s="277"/>
      <c r="AJ167" s="277"/>
      <c r="AK167" s="277"/>
      <c r="AL167" s="277"/>
      <c r="AM167" s="277"/>
      <c r="AN167" s="277"/>
      <c r="AO167" s="277"/>
      <c r="AP167" s="277"/>
      <c r="AQ167" s="277"/>
      <c r="AR167" s="277"/>
      <c r="AS167" s="277"/>
      <c r="AT167" s="277"/>
      <c r="AU167" s="277"/>
      <c r="AV167" s="277"/>
      <c r="AW167" s="277"/>
      <c r="AX167" s="277"/>
      <c r="AY167" s="277"/>
      <c r="AZ167" s="277"/>
      <c r="BA167" s="277"/>
      <c r="BB167" s="277"/>
      <c r="BC167" s="277"/>
      <c r="BD167" s="277"/>
    </row>
    <row r="168" spans="1:56" x14ac:dyDescent="0.25">
      <c r="A168" s="277"/>
      <c r="B168" s="277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  <c r="Q168" s="277"/>
      <c r="R168" s="277"/>
      <c r="S168" s="277"/>
      <c r="T168" s="277"/>
      <c r="U168" s="277"/>
      <c r="V168" s="277"/>
      <c r="W168" s="277"/>
      <c r="X168" s="277"/>
      <c r="Y168" s="277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  <c r="AM168" s="277"/>
      <c r="AN168" s="277"/>
      <c r="AO168" s="277"/>
      <c r="AP168" s="277"/>
      <c r="AQ168" s="277"/>
      <c r="AR168" s="277"/>
      <c r="AS168" s="277"/>
      <c r="AT168" s="277"/>
      <c r="AU168" s="277"/>
      <c r="AV168" s="277"/>
      <c r="AW168" s="277"/>
      <c r="AX168" s="277"/>
      <c r="AY168" s="277"/>
      <c r="AZ168" s="277"/>
      <c r="BA168" s="277"/>
      <c r="BB168" s="277"/>
      <c r="BC168" s="277"/>
      <c r="BD168" s="277"/>
    </row>
    <row r="169" spans="1:56" x14ac:dyDescent="0.25">
      <c r="A169" s="277"/>
      <c r="B169" s="277"/>
      <c r="C169" s="277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  <c r="AC169" s="277"/>
      <c r="AD169" s="277"/>
      <c r="AE169" s="277"/>
      <c r="AF169" s="277"/>
      <c r="AG169" s="277"/>
      <c r="AH169" s="277"/>
      <c r="AI169" s="277"/>
      <c r="AJ169" s="277"/>
      <c r="AK169" s="277"/>
      <c r="AL169" s="277"/>
      <c r="AM169" s="277"/>
      <c r="AN169" s="277"/>
      <c r="AO169" s="277"/>
      <c r="AP169" s="277"/>
      <c r="AQ169" s="277"/>
      <c r="AR169" s="277"/>
      <c r="AS169" s="277"/>
      <c r="AT169" s="277"/>
      <c r="AU169" s="277"/>
      <c r="AV169" s="277"/>
      <c r="AW169" s="277"/>
      <c r="AX169" s="277"/>
      <c r="AY169" s="277"/>
      <c r="AZ169" s="277"/>
      <c r="BA169" s="277"/>
      <c r="BB169" s="277"/>
      <c r="BC169" s="277"/>
      <c r="BD169" s="277"/>
    </row>
    <row r="170" spans="1:56" x14ac:dyDescent="0.25">
      <c r="A170" s="277"/>
      <c r="B170" s="277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  <c r="AC170" s="277"/>
      <c r="AD170" s="277"/>
      <c r="AE170" s="277"/>
      <c r="AF170" s="277"/>
      <c r="AG170" s="277"/>
      <c r="AH170" s="277"/>
      <c r="AI170" s="277"/>
      <c r="AJ170" s="277"/>
      <c r="AK170" s="277"/>
      <c r="AL170" s="277"/>
      <c r="AM170" s="277"/>
      <c r="AN170" s="277"/>
      <c r="AO170" s="277"/>
      <c r="AP170" s="277"/>
      <c r="AQ170" s="277"/>
      <c r="AR170" s="277"/>
      <c r="AS170" s="277"/>
      <c r="AT170" s="277"/>
      <c r="AU170" s="277"/>
      <c r="AV170" s="277"/>
      <c r="AW170" s="277"/>
      <c r="AX170" s="277"/>
      <c r="AY170" s="277"/>
      <c r="AZ170" s="277"/>
      <c r="BA170" s="277"/>
      <c r="BB170" s="277"/>
      <c r="BC170" s="277"/>
      <c r="BD170" s="277"/>
    </row>
    <row r="171" spans="1:56" x14ac:dyDescent="0.25">
      <c r="A171" s="277"/>
      <c r="B171" s="277"/>
      <c r="C171" s="277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  <c r="Q171" s="277"/>
      <c r="R171" s="277"/>
      <c r="S171" s="277"/>
      <c r="T171" s="277"/>
      <c r="U171" s="277"/>
      <c r="V171" s="277"/>
      <c r="W171" s="277"/>
      <c r="X171" s="277"/>
      <c r="Y171" s="277"/>
      <c r="Z171" s="277"/>
      <c r="AA171" s="277"/>
      <c r="AB171" s="277"/>
      <c r="AC171" s="277"/>
      <c r="AD171" s="277"/>
      <c r="AE171" s="277"/>
      <c r="AF171" s="277"/>
      <c r="AG171" s="277"/>
      <c r="AH171" s="277"/>
      <c r="AI171" s="277"/>
      <c r="AJ171" s="277"/>
      <c r="AK171" s="277"/>
      <c r="AL171" s="277"/>
      <c r="AM171" s="277"/>
      <c r="AN171" s="277"/>
      <c r="AO171" s="277"/>
      <c r="AP171" s="277"/>
      <c r="AQ171" s="277"/>
      <c r="AR171" s="277"/>
      <c r="AS171" s="277"/>
      <c r="AT171" s="277"/>
      <c r="AU171" s="277"/>
      <c r="AV171" s="277"/>
      <c r="AW171" s="277"/>
      <c r="AX171" s="277"/>
      <c r="AY171" s="277"/>
      <c r="AZ171" s="277"/>
      <c r="BA171" s="277"/>
      <c r="BB171" s="277"/>
      <c r="BC171" s="277"/>
      <c r="BD171" s="277"/>
    </row>
    <row r="172" spans="1:56" x14ac:dyDescent="0.25">
      <c r="A172" s="277"/>
      <c r="B172" s="277"/>
      <c r="C172" s="277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  <c r="Q172" s="277"/>
      <c r="R172" s="277"/>
      <c r="S172" s="277"/>
      <c r="T172" s="277"/>
      <c r="U172" s="277"/>
      <c r="V172" s="277"/>
      <c r="W172" s="277"/>
      <c r="X172" s="277"/>
      <c r="Y172" s="277"/>
      <c r="Z172" s="277"/>
      <c r="AA172" s="277"/>
      <c r="AB172" s="277"/>
      <c r="AC172" s="277"/>
      <c r="AD172" s="277"/>
      <c r="AE172" s="277"/>
      <c r="AF172" s="277"/>
      <c r="AG172" s="277"/>
      <c r="AH172" s="277"/>
      <c r="AI172" s="277"/>
      <c r="AJ172" s="277"/>
      <c r="AK172" s="277"/>
      <c r="AL172" s="277"/>
      <c r="AM172" s="277"/>
      <c r="AN172" s="277"/>
      <c r="AO172" s="277"/>
      <c r="AP172" s="277"/>
      <c r="AQ172" s="277"/>
      <c r="AR172" s="277"/>
      <c r="AS172" s="277"/>
      <c r="AT172" s="277"/>
      <c r="AU172" s="277"/>
      <c r="AV172" s="277"/>
      <c r="AW172" s="277"/>
      <c r="AX172" s="277"/>
      <c r="AY172" s="277"/>
      <c r="AZ172" s="277"/>
      <c r="BA172" s="277"/>
      <c r="BB172" s="277"/>
      <c r="BC172" s="277"/>
      <c r="BD172" s="277"/>
    </row>
    <row r="173" spans="1:56" x14ac:dyDescent="0.25">
      <c r="A173" s="277"/>
      <c r="B173" s="277"/>
      <c r="C173" s="277"/>
      <c r="D173" s="277"/>
      <c r="E173" s="277"/>
      <c r="F173" s="277"/>
      <c r="G173" s="277"/>
      <c r="H173" s="277"/>
      <c r="I173" s="277"/>
      <c r="J173" s="277"/>
      <c r="K173" s="277"/>
    </row>
    <row r="174" spans="1:56" x14ac:dyDescent="0.25">
      <c r="A174" s="277"/>
      <c r="B174" s="277"/>
      <c r="C174" s="277"/>
      <c r="D174" s="277"/>
      <c r="E174" s="277"/>
      <c r="F174" s="277"/>
      <c r="G174" s="277"/>
      <c r="H174" s="277"/>
      <c r="I174" s="277"/>
      <c r="J174" s="277"/>
      <c r="K174" s="277"/>
    </row>
    <row r="175" spans="1:56" s="257" customFormat="1" x14ac:dyDescent="0.25">
      <c r="A175" s="277"/>
      <c r="B175" s="277"/>
      <c r="C175" s="277"/>
      <c r="D175" s="277"/>
      <c r="E175" s="277"/>
      <c r="F175" s="277"/>
      <c r="G175" s="277"/>
      <c r="H175" s="277"/>
      <c r="I175" s="277"/>
      <c r="J175" s="277"/>
      <c r="K175" s="277"/>
      <c r="AN175" s="258"/>
      <c r="AO175" s="258"/>
      <c r="AP175" s="258"/>
    </row>
    <row r="176" spans="1:56" x14ac:dyDescent="0.25">
      <c r="A176" s="277"/>
      <c r="B176" s="277"/>
      <c r="C176" s="277"/>
      <c r="D176" s="277"/>
      <c r="E176" s="277"/>
      <c r="F176" s="277"/>
      <c r="G176" s="277"/>
      <c r="H176" s="277"/>
      <c r="I176" s="277"/>
      <c r="J176" s="277"/>
      <c r="K176" s="277"/>
    </row>
    <row r="177" spans="1:42" s="257" customFormat="1" x14ac:dyDescent="0.25">
      <c r="A177" s="277"/>
      <c r="B177" s="277"/>
      <c r="C177" s="277"/>
      <c r="D177" s="277"/>
      <c r="E177" s="277"/>
      <c r="F177" s="277"/>
      <c r="G177" s="277"/>
      <c r="H177" s="277"/>
      <c r="I177" s="277"/>
      <c r="J177" s="277"/>
      <c r="K177" s="277"/>
      <c r="AN177" s="258"/>
      <c r="AO177" s="258"/>
      <c r="AP177" s="258"/>
    </row>
    <row r="178" spans="1:42" s="257" customFormat="1" x14ac:dyDescent="0.25">
      <c r="A178" s="277"/>
      <c r="B178" s="277"/>
      <c r="C178" s="277"/>
      <c r="D178" s="277"/>
      <c r="E178" s="277"/>
      <c r="F178" s="277"/>
      <c r="G178" s="277"/>
      <c r="H178" s="277"/>
      <c r="I178" s="277"/>
      <c r="J178" s="277"/>
      <c r="K178" s="277"/>
      <c r="AN178" s="258"/>
      <c r="AO178" s="258"/>
      <c r="AP178" s="258"/>
    </row>
    <row r="179" spans="1:42" s="257" customFormat="1" x14ac:dyDescent="0.25">
      <c r="A179" s="277"/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AN179" s="258"/>
      <c r="AO179" s="258"/>
      <c r="AP179" s="258"/>
    </row>
    <row r="180" spans="1:42" s="257" customFormat="1" x14ac:dyDescent="0.25">
      <c r="A180" s="277"/>
      <c r="B180" s="277"/>
      <c r="C180" s="277"/>
      <c r="D180" s="277"/>
      <c r="E180" s="277"/>
      <c r="F180" s="277"/>
      <c r="G180" s="277"/>
      <c r="H180" s="277"/>
      <c r="I180" s="277"/>
      <c r="J180" s="277"/>
      <c r="K180" s="277"/>
      <c r="AN180" s="258"/>
      <c r="AO180" s="258"/>
      <c r="AP180" s="258"/>
    </row>
    <row r="181" spans="1:42" s="257" customFormat="1" x14ac:dyDescent="0.25">
      <c r="A181" s="277"/>
      <c r="B181" s="277"/>
      <c r="C181" s="277"/>
      <c r="D181" s="277"/>
      <c r="E181" s="277"/>
      <c r="F181" s="277"/>
      <c r="G181" s="277"/>
      <c r="H181" s="277"/>
      <c r="I181" s="277"/>
      <c r="J181" s="277"/>
      <c r="K181" s="277"/>
      <c r="AN181" s="258"/>
      <c r="AO181" s="258"/>
      <c r="AP181" s="258"/>
    </row>
    <row r="182" spans="1:42" s="257" customFormat="1" x14ac:dyDescent="0.25">
      <c r="A182" s="277"/>
      <c r="B182" s="277"/>
      <c r="C182" s="277"/>
      <c r="D182" s="277"/>
      <c r="E182" s="277"/>
      <c r="F182" s="277"/>
      <c r="G182" s="277"/>
      <c r="H182" s="277"/>
      <c r="I182" s="277"/>
      <c r="J182" s="277"/>
      <c r="K182" s="277"/>
      <c r="AN182" s="258"/>
      <c r="AO182" s="258"/>
      <c r="AP182" s="258"/>
    </row>
    <row r="183" spans="1:42" s="257" customFormat="1" x14ac:dyDescent="0.25">
      <c r="A183" s="277"/>
      <c r="B183" s="277"/>
      <c r="C183" s="277"/>
      <c r="D183" s="277"/>
      <c r="E183" s="277"/>
      <c r="F183" s="277"/>
      <c r="G183" s="277"/>
      <c r="H183" s="277"/>
      <c r="I183" s="277"/>
      <c r="J183" s="277"/>
      <c r="K183" s="277"/>
      <c r="AN183" s="258"/>
      <c r="AO183" s="258"/>
      <c r="AP183" s="258"/>
    </row>
    <row r="184" spans="1:42" s="257" customFormat="1" x14ac:dyDescent="0.25">
      <c r="A184" s="277"/>
      <c r="B184" s="277"/>
      <c r="C184" s="277"/>
      <c r="D184" s="277"/>
      <c r="E184" s="277"/>
      <c r="F184" s="277"/>
      <c r="G184" s="277"/>
      <c r="H184" s="277"/>
      <c r="I184" s="277"/>
      <c r="J184" s="277"/>
      <c r="K184" s="277"/>
      <c r="AN184" s="258"/>
      <c r="AO184" s="258"/>
      <c r="AP184" s="258"/>
    </row>
    <row r="185" spans="1:42" s="257" customFormat="1" x14ac:dyDescent="0.25">
      <c r="A185" s="255"/>
      <c r="B185" s="256"/>
      <c r="C185" s="256"/>
      <c r="D185" s="256"/>
      <c r="AN185" s="258"/>
      <c r="AO185" s="258"/>
      <c r="AP185" s="258"/>
    </row>
  </sheetData>
  <mergeCells count="12">
    <mergeCell ref="F6:R6"/>
    <mergeCell ref="T6:W6"/>
    <mergeCell ref="A4:E4"/>
    <mergeCell ref="A6:A7"/>
    <mergeCell ref="B6:B7"/>
    <mergeCell ref="C6:C7"/>
    <mergeCell ref="D6:D7"/>
    <mergeCell ref="Y6:Z6"/>
    <mergeCell ref="AA6:AB6"/>
    <mergeCell ref="AD6:AE6"/>
    <mergeCell ref="AG6:AH6"/>
    <mergeCell ref="T2:W2"/>
  </mergeCells>
  <dataValidations count="1">
    <dataValidation type="whole" errorStyle="information" operator="equal" allowBlank="1" showInputMessage="1" showErrorMessage="1" errorTitle="Informazione" error="Il numero di veicoli indicato per questa copertura è diverso dal numero di veicoli indicato per la copertura RCA" sqref="AB131" xr:uid="{36C72A55-CD74-4D79-87DA-F789B6EBE7A5}">
      <formula1>AB120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22CF-404E-4A5F-BA8B-59DF9A3824BF}">
  <dimension ref="A1:K49"/>
  <sheetViews>
    <sheetView workbookViewId="0">
      <selection sqref="A1:XFD1048576"/>
    </sheetView>
  </sheetViews>
  <sheetFormatPr defaultColWidth="9.1796875" defaultRowHeight="13" x14ac:dyDescent="0.35"/>
  <cols>
    <col min="1" max="1" width="35.7265625" style="98" customWidth="1"/>
    <col min="2" max="2" width="42.81640625" style="98" customWidth="1"/>
    <col min="3" max="3" width="16.7265625" style="98" customWidth="1"/>
    <col min="4" max="10" width="14.26953125" style="98" customWidth="1"/>
    <col min="11" max="11" width="10.54296875" style="98" bestFit="1" customWidth="1"/>
    <col min="12" max="16384" width="9.1796875" style="98"/>
  </cols>
  <sheetData>
    <row r="1" spans="1:11" s="145" customFormat="1" x14ac:dyDescent="0.3">
      <c r="A1" s="105" t="s">
        <v>201</v>
      </c>
      <c r="B1" s="181" t="s">
        <v>66</v>
      </c>
      <c r="D1" s="143"/>
      <c r="E1" s="143"/>
      <c r="F1" s="143"/>
      <c r="G1" s="143"/>
      <c r="H1" s="143"/>
      <c r="I1" s="143"/>
    </row>
    <row r="2" spans="1:11" s="145" customFormat="1" x14ac:dyDescent="0.3">
      <c r="A2" s="105" t="s">
        <v>203</v>
      </c>
      <c r="B2" s="181">
        <v>2022</v>
      </c>
      <c r="C2" s="202"/>
      <c r="D2" s="143"/>
      <c r="E2" s="143"/>
      <c r="F2" s="143"/>
      <c r="G2" s="143"/>
      <c r="H2" s="143"/>
      <c r="I2" s="143"/>
    </row>
    <row r="3" spans="1:11" x14ac:dyDescent="0.35">
      <c r="A3" s="130"/>
      <c r="B3" s="101"/>
      <c r="C3" s="101"/>
      <c r="D3" s="104"/>
      <c r="E3" s="104"/>
      <c r="F3" s="104"/>
      <c r="G3" s="104"/>
      <c r="H3" s="104"/>
      <c r="I3" s="104"/>
    </row>
    <row r="4" spans="1:11" s="145" customFormat="1" ht="26" x14ac:dyDescent="0.3">
      <c r="A4" s="105" t="s">
        <v>185</v>
      </c>
      <c r="B4" s="105" t="s">
        <v>186</v>
      </c>
      <c r="C4" s="203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1" s="147" customFormat="1" ht="52" x14ac:dyDescent="0.3">
      <c r="A5" s="111" t="s">
        <v>53</v>
      </c>
      <c r="B5" s="111" t="s">
        <v>258</v>
      </c>
      <c r="C5" s="129"/>
      <c r="D5" s="116"/>
      <c r="E5" s="205"/>
      <c r="F5" s="125"/>
      <c r="G5" s="204"/>
      <c r="H5" s="125"/>
      <c r="I5" s="125"/>
      <c r="J5" s="204"/>
    </row>
    <row r="6" spans="1:11" s="147" customFormat="1" ht="26" x14ac:dyDescent="0.3">
      <c r="A6" s="111" t="s">
        <v>37</v>
      </c>
      <c r="B6" s="111" t="s">
        <v>240</v>
      </c>
      <c r="C6" s="129"/>
      <c r="D6" s="116"/>
      <c r="E6" s="205"/>
      <c r="F6" s="116"/>
      <c r="G6" s="205"/>
      <c r="H6" s="116"/>
      <c r="I6" s="116"/>
      <c r="J6" s="205"/>
    </row>
    <row r="7" spans="1:11" s="147" customFormat="1" ht="39" x14ac:dyDescent="0.3">
      <c r="A7" s="111" t="s">
        <v>29</v>
      </c>
      <c r="B7" s="111" t="s">
        <v>256</v>
      </c>
      <c r="C7" s="120"/>
      <c r="D7" s="116"/>
      <c r="E7" s="205"/>
      <c r="F7" s="116"/>
      <c r="G7" s="205"/>
      <c r="H7" s="116"/>
      <c r="I7" s="116"/>
      <c r="J7" s="205"/>
    </row>
    <row r="8" spans="1:11" s="147" customFormat="1" ht="26" x14ac:dyDescent="0.3">
      <c r="A8" s="111" t="s">
        <v>375</v>
      </c>
      <c r="B8" s="119" t="s">
        <v>378</v>
      </c>
      <c r="C8" s="120">
        <v>701353</v>
      </c>
      <c r="D8" s="125"/>
      <c r="E8" s="204"/>
      <c r="F8" s="125">
        <v>4</v>
      </c>
      <c r="G8" s="204">
        <v>4300</v>
      </c>
      <c r="H8" s="125">
        <v>9</v>
      </c>
      <c r="I8" s="125">
        <v>151</v>
      </c>
      <c r="J8" s="204">
        <v>209998.82000000044</v>
      </c>
    </row>
    <row r="9" spans="1:11" s="147" customFormat="1" ht="39" x14ac:dyDescent="0.3">
      <c r="A9" s="206" t="s">
        <v>56</v>
      </c>
      <c r="B9" s="206" t="s">
        <v>57</v>
      </c>
      <c r="C9" s="120">
        <v>701348</v>
      </c>
      <c r="D9" s="125"/>
      <c r="E9" s="204"/>
      <c r="F9" s="125">
        <v>8</v>
      </c>
      <c r="G9" s="204">
        <v>10958.8</v>
      </c>
      <c r="H9" s="125">
        <v>23</v>
      </c>
      <c r="I9" s="125">
        <v>199</v>
      </c>
      <c r="J9" s="204">
        <v>248953.59000000064</v>
      </c>
      <c r="K9" s="207"/>
    </row>
    <row r="10" spans="1:11" s="147" customFormat="1" ht="39" x14ac:dyDescent="0.3">
      <c r="A10" s="111" t="s">
        <v>59</v>
      </c>
      <c r="B10" s="111" t="s">
        <v>269</v>
      </c>
      <c r="C10" s="129"/>
      <c r="D10" s="116"/>
      <c r="E10" s="205"/>
      <c r="F10" s="116"/>
      <c r="G10" s="205"/>
      <c r="H10" s="116"/>
      <c r="I10" s="116"/>
      <c r="J10" s="205"/>
    </row>
    <row r="11" spans="1:11" s="147" customFormat="1" ht="39" x14ac:dyDescent="0.3">
      <c r="A11" s="111" t="s">
        <v>9</v>
      </c>
      <c r="B11" s="119" t="s">
        <v>12</v>
      </c>
      <c r="C11" s="129">
        <v>701393</v>
      </c>
      <c r="D11" s="116"/>
      <c r="E11" s="205"/>
      <c r="F11" s="116"/>
      <c r="G11" s="205"/>
      <c r="H11" s="116"/>
      <c r="I11" s="116">
        <v>1</v>
      </c>
      <c r="J11" s="205">
        <v>565.4</v>
      </c>
    </row>
    <row r="12" spans="1:11" s="147" customFormat="1" ht="39" x14ac:dyDescent="0.3">
      <c r="A12" s="111" t="s">
        <v>9</v>
      </c>
      <c r="B12" s="119" t="s">
        <v>270</v>
      </c>
      <c r="C12" s="120">
        <v>701361</v>
      </c>
      <c r="D12" s="125"/>
      <c r="E12" s="204"/>
      <c r="F12" s="125">
        <v>1</v>
      </c>
      <c r="G12" s="204">
        <v>1200</v>
      </c>
      <c r="H12" s="125">
        <v>1</v>
      </c>
      <c r="I12" s="125"/>
      <c r="J12" s="204"/>
    </row>
    <row r="13" spans="1:11" s="147" customFormat="1" ht="26" x14ac:dyDescent="0.3">
      <c r="A13" s="111" t="s">
        <v>9</v>
      </c>
      <c r="B13" s="111" t="s">
        <v>233</v>
      </c>
      <c r="C13" s="120"/>
      <c r="D13" s="125"/>
      <c r="E13" s="204"/>
      <c r="F13" s="125"/>
      <c r="G13" s="204"/>
      <c r="H13" s="125"/>
      <c r="I13" s="125"/>
      <c r="J13" s="204"/>
    </row>
    <row r="14" spans="1:11" s="147" customFormat="1" ht="26" x14ac:dyDescent="0.3">
      <c r="A14" s="111" t="s">
        <v>375</v>
      </c>
      <c r="B14" s="111" t="s">
        <v>381</v>
      </c>
      <c r="C14" s="120">
        <v>701447</v>
      </c>
      <c r="D14" s="125"/>
      <c r="E14" s="204"/>
      <c r="F14" s="125"/>
      <c r="G14" s="204"/>
      <c r="H14" s="125"/>
      <c r="I14" s="125">
        <v>1</v>
      </c>
      <c r="J14" s="204">
        <v>1846.95</v>
      </c>
    </row>
    <row r="15" spans="1:11" s="147" customFormat="1" ht="26" x14ac:dyDescent="0.3">
      <c r="A15" s="111" t="s">
        <v>29</v>
      </c>
      <c r="B15" s="119" t="s">
        <v>376</v>
      </c>
      <c r="C15" s="129">
        <v>701355</v>
      </c>
      <c r="D15" s="116"/>
      <c r="E15" s="205"/>
      <c r="F15" s="116">
        <v>1</v>
      </c>
      <c r="G15" s="205">
        <v>1900</v>
      </c>
      <c r="H15" s="116">
        <v>3</v>
      </c>
      <c r="I15" s="116">
        <v>7</v>
      </c>
      <c r="J15" s="205">
        <v>8681.66</v>
      </c>
    </row>
    <row r="16" spans="1:11" s="147" customFormat="1" ht="52" x14ac:dyDescent="0.3">
      <c r="A16" s="111" t="s">
        <v>18</v>
      </c>
      <c r="B16" s="111" t="s">
        <v>50</v>
      </c>
      <c r="C16" s="129"/>
      <c r="D16" s="116"/>
      <c r="E16" s="205"/>
      <c r="F16" s="116"/>
      <c r="G16" s="205"/>
      <c r="H16" s="116"/>
      <c r="I16" s="116"/>
      <c r="J16" s="205"/>
    </row>
    <row r="17" spans="1:10" s="147" customFormat="1" ht="39" x14ac:dyDescent="0.3">
      <c r="A17" s="111" t="s">
        <v>23</v>
      </c>
      <c r="B17" s="111" t="s">
        <v>24</v>
      </c>
      <c r="C17" s="129">
        <v>701405</v>
      </c>
      <c r="D17" s="116"/>
      <c r="E17" s="205"/>
      <c r="F17" s="116"/>
      <c r="G17" s="205"/>
      <c r="H17" s="116">
        <v>1</v>
      </c>
      <c r="I17" s="116"/>
      <c r="J17" s="205"/>
    </row>
    <row r="18" spans="1:10" s="147" customFormat="1" ht="39" x14ac:dyDescent="0.3">
      <c r="A18" s="111" t="s">
        <v>51</v>
      </c>
      <c r="B18" s="111" t="s">
        <v>365</v>
      </c>
      <c r="C18" s="129">
        <v>701435</v>
      </c>
      <c r="D18" s="116"/>
      <c r="E18" s="205"/>
      <c r="F18" s="116"/>
      <c r="G18" s="205"/>
      <c r="H18" s="116"/>
      <c r="I18" s="116">
        <v>1</v>
      </c>
      <c r="J18" s="205">
        <v>3146.95</v>
      </c>
    </row>
    <row r="19" spans="1:10" s="147" customFormat="1" ht="26" x14ac:dyDescent="0.3">
      <c r="A19" s="111" t="s">
        <v>51</v>
      </c>
      <c r="B19" s="111" t="s">
        <v>52</v>
      </c>
      <c r="C19" s="129">
        <v>701413</v>
      </c>
      <c r="D19" s="116"/>
      <c r="E19" s="205"/>
      <c r="F19" s="116"/>
      <c r="G19" s="205"/>
      <c r="H19" s="116"/>
      <c r="I19" s="116">
        <v>1</v>
      </c>
      <c r="J19" s="205">
        <v>1105.1400000000001</v>
      </c>
    </row>
    <row r="20" spans="1:10" s="147" customFormat="1" ht="39" x14ac:dyDescent="0.3">
      <c r="A20" s="111" t="s">
        <v>51</v>
      </c>
      <c r="B20" s="111" t="s">
        <v>366</v>
      </c>
      <c r="C20" s="129"/>
      <c r="D20" s="116"/>
      <c r="E20" s="205"/>
      <c r="F20" s="116"/>
      <c r="G20" s="205"/>
      <c r="H20" s="116"/>
      <c r="I20" s="116"/>
      <c r="J20" s="205"/>
    </row>
    <row r="21" spans="1:10" s="147" customFormat="1" ht="39" x14ac:dyDescent="0.3">
      <c r="A21" s="111" t="s">
        <v>51</v>
      </c>
      <c r="B21" s="111" t="s">
        <v>367</v>
      </c>
      <c r="C21" s="129"/>
      <c r="D21" s="116"/>
      <c r="E21" s="205"/>
      <c r="F21" s="116"/>
      <c r="G21" s="205"/>
      <c r="H21" s="116"/>
      <c r="I21" s="116"/>
      <c r="J21" s="205"/>
    </row>
    <row r="22" spans="1:10" s="147" customFormat="1" ht="65" x14ac:dyDescent="0.3">
      <c r="A22" s="111" t="s">
        <v>21</v>
      </c>
      <c r="B22" s="111" t="s">
        <v>58</v>
      </c>
      <c r="C22" s="119">
        <v>701397</v>
      </c>
      <c r="D22" s="116"/>
      <c r="E22" s="205"/>
      <c r="F22" s="116">
        <v>1</v>
      </c>
      <c r="G22" s="205">
        <v>1900</v>
      </c>
      <c r="H22" s="116"/>
      <c r="I22" s="116"/>
      <c r="J22" s="205"/>
    </row>
    <row r="23" spans="1:10" s="147" customFormat="1" ht="26" x14ac:dyDescent="0.3">
      <c r="A23" s="111" t="s">
        <v>21</v>
      </c>
      <c r="B23" s="111" t="s">
        <v>372</v>
      </c>
      <c r="C23" s="119"/>
      <c r="D23" s="116"/>
      <c r="E23" s="205"/>
      <c r="F23" s="116"/>
      <c r="G23" s="205"/>
      <c r="H23" s="116"/>
      <c r="I23" s="116"/>
      <c r="J23" s="205"/>
    </row>
    <row r="24" spans="1:10" s="147" customFormat="1" ht="26" x14ac:dyDescent="0.3">
      <c r="A24" s="111" t="s">
        <v>9</v>
      </c>
      <c r="B24" s="111" t="s">
        <v>233</v>
      </c>
      <c r="C24" s="129"/>
      <c r="D24" s="116"/>
      <c r="E24" s="205"/>
      <c r="F24" s="116"/>
      <c r="G24" s="205"/>
      <c r="H24" s="116"/>
      <c r="I24" s="116"/>
      <c r="J24" s="205"/>
    </row>
    <row r="25" spans="1:10" s="147" customFormat="1" ht="26" x14ac:dyDescent="0.3">
      <c r="A25" s="111" t="s">
        <v>25</v>
      </c>
      <c r="B25" s="111" t="s">
        <v>61</v>
      </c>
      <c r="C25" s="119"/>
      <c r="D25" s="116"/>
      <c r="E25" s="205"/>
      <c r="F25" s="116"/>
      <c r="G25" s="205"/>
      <c r="H25" s="116"/>
      <c r="I25" s="116"/>
      <c r="J25" s="205"/>
    </row>
    <row r="26" spans="1:10" s="147" customFormat="1" ht="39" x14ac:dyDescent="0.3">
      <c r="A26" s="111" t="s">
        <v>25</v>
      </c>
      <c r="B26" s="111" t="s">
        <v>273</v>
      </c>
      <c r="C26" s="119"/>
      <c r="D26" s="116"/>
      <c r="E26" s="205"/>
      <c r="F26" s="116"/>
      <c r="G26" s="205"/>
      <c r="H26" s="116"/>
      <c r="I26" s="116"/>
      <c r="J26" s="205"/>
    </row>
    <row r="27" spans="1:10" s="147" customFormat="1" ht="26" x14ac:dyDescent="0.3">
      <c r="A27" s="111" t="s">
        <v>25</v>
      </c>
      <c r="B27" s="111" t="s">
        <v>38</v>
      </c>
      <c r="C27" s="119"/>
      <c r="D27" s="116"/>
      <c r="E27" s="205"/>
      <c r="F27" s="116"/>
      <c r="G27" s="205"/>
      <c r="H27" s="116"/>
      <c r="I27" s="116"/>
      <c r="J27" s="205"/>
    </row>
    <row r="28" spans="1:10" s="147" customFormat="1" ht="39" x14ac:dyDescent="0.3">
      <c r="A28" s="111" t="s">
        <v>25</v>
      </c>
      <c r="B28" s="111" t="s">
        <v>62</v>
      </c>
      <c r="C28" s="119"/>
      <c r="D28" s="116"/>
      <c r="E28" s="205"/>
      <c r="F28" s="116"/>
      <c r="G28" s="205"/>
      <c r="H28" s="116"/>
      <c r="I28" s="116"/>
      <c r="J28" s="205"/>
    </row>
    <row r="29" spans="1:10" s="147" customFormat="1" ht="39" x14ac:dyDescent="0.3">
      <c r="A29" s="111" t="s">
        <v>25</v>
      </c>
      <c r="B29" s="111" t="s">
        <v>40</v>
      </c>
      <c r="C29" s="119"/>
      <c r="D29" s="116"/>
      <c r="E29" s="205"/>
      <c r="F29" s="116"/>
      <c r="G29" s="205"/>
      <c r="H29" s="116"/>
      <c r="I29" s="116"/>
      <c r="J29" s="205"/>
    </row>
    <row r="30" spans="1:10" s="147" customFormat="1" ht="39" x14ac:dyDescent="0.3">
      <c r="A30" s="111" t="s">
        <v>25</v>
      </c>
      <c r="B30" s="111" t="s">
        <v>266</v>
      </c>
      <c r="C30" s="119"/>
      <c r="D30" s="116"/>
      <c r="E30" s="205"/>
      <c r="F30" s="116"/>
      <c r="G30" s="205"/>
      <c r="H30" s="116"/>
      <c r="I30" s="116"/>
      <c r="J30" s="205"/>
    </row>
    <row r="31" spans="1:10" s="147" customFormat="1" ht="26" x14ac:dyDescent="0.3">
      <c r="A31" s="111" t="s">
        <v>25</v>
      </c>
      <c r="B31" s="111" t="s">
        <v>41</v>
      </c>
      <c r="C31" s="119"/>
      <c r="D31" s="116"/>
      <c r="E31" s="205"/>
      <c r="F31" s="116"/>
      <c r="G31" s="205"/>
      <c r="H31" s="116"/>
      <c r="I31" s="116"/>
      <c r="J31" s="205"/>
    </row>
    <row r="32" spans="1:10" s="147" customFormat="1" ht="39" x14ac:dyDescent="0.3">
      <c r="A32" s="111" t="s">
        <v>25</v>
      </c>
      <c r="B32" s="111" t="s">
        <v>42</v>
      </c>
      <c r="C32" s="119"/>
      <c r="D32" s="116"/>
      <c r="E32" s="205"/>
      <c r="F32" s="116"/>
      <c r="G32" s="205"/>
      <c r="H32" s="116"/>
      <c r="I32" s="116"/>
      <c r="J32" s="205"/>
    </row>
    <row r="33" spans="1:10" s="147" customFormat="1" ht="39" x14ac:dyDescent="0.3">
      <c r="A33" s="111" t="s">
        <v>25</v>
      </c>
      <c r="B33" s="111" t="s">
        <v>43</v>
      </c>
      <c r="C33" s="119"/>
      <c r="D33" s="116"/>
      <c r="E33" s="205"/>
      <c r="F33" s="116"/>
      <c r="G33" s="205"/>
      <c r="H33" s="116"/>
      <c r="I33" s="116"/>
      <c r="J33" s="205"/>
    </row>
    <row r="34" spans="1:10" s="147" customFormat="1" ht="39" x14ac:dyDescent="0.3">
      <c r="A34" s="111" t="s">
        <v>25</v>
      </c>
      <c r="B34" s="111" t="s">
        <v>274</v>
      </c>
      <c r="C34" s="119">
        <v>701381</v>
      </c>
      <c r="D34" s="116"/>
      <c r="E34" s="205"/>
      <c r="F34" s="116"/>
      <c r="G34" s="205"/>
      <c r="H34" s="116"/>
      <c r="I34" s="116">
        <v>1</v>
      </c>
      <c r="J34" s="205">
        <v>1037</v>
      </c>
    </row>
    <row r="35" spans="1:10" s="147" customFormat="1" ht="39" x14ac:dyDescent="0.3">
      <c r="A35" s="111" t="s">
        <v>25</v>
      </c>
      <c r="B35" s="111" t="s">
        <v>275</v>
      </c>
      <c r="C35" s="119"/>
      <c r="D35" s="116"/>
      <c r="E35" s="205"/>
      <c r="F35" s="116"/>
      <c r="G35" s="205"/>
      <c r="H35" s="116"/>
      <c r="I35" s="116"/>
      <c r="J35" s="205"/>
    </row>
    <row r="36" spans="1:10" s="147" customFormat="1" ht="39" x14ac:dyDescent="0.3">
      <c r="A36" s="111" t="s">
        <v>25</v>
      </c>
      <c r="B36" s="111" t="s">
        <v>45</v>
      </c>
      <c r="C36" s="119">
        <v>701385</v>
      </c>
      <c r="D36" s="116"/>
      <c r="E36" s="205"/>
      <c r="F36" s="116"/>
      <c r="G36" s="205"/>
      <c r="H36" s="116"/>
      <c r="I36" s="116">
        <v>2</v>
      </c>
      <c r="J36" s="205">
        <v>3264.09</v>
      </c>
    </row>
    <row r="37" spans="1:10" s="147" customFormat="1" ht="26" x14ac:dyDescent="0.3">
      <c r="A37" s="111" t="s">
        <v>25</v>
      </c>
      <c r="B37" s="111" t="s">
        <v>46</v>
      </c>
      <c r="C37" s="119"/>
      <c r="D37" s="116"/>
      <c r="E37" s="205"/>
      <c r="F37" s="116"/>
      <c r="G37" s="205"/>
      <c r="H37" s="116"/>
      <c r="I37" s="116"/>
      <c r="J37" s="205"/>
    </row>
    <row r="38" spans="1:10" s="147" customFormat="1" ht="26" x14ac:dyDescent="0.3">
      <c r="A38" s="111" t="s">
        <v>25</v>
      </c>
      <c r="B38" s="111" t="s">
        <v>47</v>
      </c>
      <c r="C38" s="119"/>
      <c r="D38" s="116"/>
      <c r="E38" s="205"/>
      <c r="F38" s="116"/>
      <c r="G38" s="205"/>
      <c r="H38" s="116"/>
      <c r="I38" s="116"/>
      <c r="J38" s="205"/>
    </row>
    <row r="39" spans="1:10" s="147" customFormat="1" ht="26" x14ac:dyDescent="0.3">
      <c r="A39" s="111" t="s">
        <v>25</v>
      </c>
      <c r="B39" s="111" t="s">
        <v>276</v>
      </c>
      <c r="C39" s="119"/>
      <c r="D39" s="116"/>
      <c r="E39" s="205"/>
      <c r="F39" s="116"/>
      <c r="G39" s="205"/>
      <c r="H39" s="116"/>
      <c r="I39" s="116"/>
      <c r="J39" s="205"/>
    </row>
    <row r="40" spans="1:10" s="147" customFormat="1" ht="26" x14ac:dyDescent="0.3">
      <c r="A40" s="111" t="s">
        <v>51</v>
      </c>
      <c r="B40" s="111" t="s">
        <v>368</v>
      </c>
      <c r="C40" s="129"/>
      <c r="D40" s="116"/>
      <c r="E40" s="205"/>
      <c r="F40" s="116"/>
      <c r="G40" s="205"/>
      <c r="H40" s="116"/>
      <c r="I40" s="116"/>
      <c r="J40" s="205"/>
    </row>
    <row r="41" spans="1:10" x14ac:dyDescent="0.35">
      <c r="A41" s="104"/>
      <c r="B41" s="104"/>
      <c r="C41" s="104"/>
      <c r="D41" s="96"/>
      <c r="E41" s="94"/>
      <c r="F41" s="96"/>
      <c r="G41" s="94"/>
      <c r="H41" s="96"/>
      <c r="I41" s="96"/>
      <c r="J41" s="94"/>
    </row>
    <row r="42" spans="1:10" x14ac:dyDescent="0.35">
      <c r="A42" s="104"/>
      <c r="B42" s="104"/>
      <c r="C42" s="153" t="s">
        <v>238</v>
      </c>
      <c r="D42" s="208">
        <f t="shared" ref="D42:J42" si="0">SUM(D5:D40)</f>
        <v>0</v>
      </c>
      <c r="E42" s="208">
        <f t="shared" si="0"/>
        <v>0</v>
      </c>
      <c r="F42" s="208">
        <f t="shared" si="0"/>
        <v>15</v>
      </c>
      <c r="G42" s="209">
        <f t="shared" si="0"/>
        <v>20258.8</v>
      </c>
      <c r="H42" s="208">
        <f t="shared" si="0"/>
        <v>37</v>
      </c>
      <c r="I42" s="208">
        <f t="shared" si="0"/>
        <v>364</v>
      </c>
      <c r="J42" s="209">
        <f t="shared" si="0"/>
        <v>478599.60000000114</v>
      </c>
    </row>
    <row r="43" spans="1:10" x14ac:dyDescent="0.35">
      <c r="D43" s="132"/>
      <c r="E43" s="168"/>
      <c r="F43" s="132"/>
      <c r="G43" s="168"/>
      <c r="H43" s="168"/>
      <c r="I43" s="132"/>
    </row>
    <row r="44" spans="1:10" x14ac:dyDescent="0.35">
      <c r="D44" s="132"/>
    </row>
    <row r="45" spans="1:10" x14ac:dyDescent="0.35">
      <c r="B45" s="210" t="s">
        <v>194</v>
      </c>
      <c r="C45" s="211" t="s">
        <v>195</v>
      </c>
      <c r="D45" s="220" t="s">
        <v>196</v>
      </c>
    </row>
    <row r="46" spans="1:10" ht="26" x14ac:dyDescent="0.35">
      <c r="B46" s="200" t="s">
        <v>197</v>
      </c>
      <c r="C46" s="116">
        <f>D42+F42+H42+I42</f>
        <v>416</v>
      </c>
      <c r="D46" s="205">
        <f>E42+G42+J42</f>
        <v>498858.40000000113</v>
      </c>
    </row>
    <row r="47" spans="1:10" x14ac:dyDescent="0.35">
      <c r="B47" s="200" t="s">
        <v>198</v>
      </c>
      <c r="C47" s="116">
        <f>F42</f>
        <v>15</v>
      </c>
      <c r="D47" s="205">
        <f>G42</f>
        <v>20258.8</v>
      </c>
    </row>
    <row r="48" spans="1:10" x14ac:dyDescent="0.35">
      <c r="B48" s="200" t="s">
        <v>199</v>
      </c>
      <c r="C48" s="116">
        <f>D42+I42</f>
        <v>364</v>
      </c>
      <c r="D48" s="205">
        <f>E42+J42</f>
        <v>478599.60000000114</v>
      </c>
    </row>
    <row r="49" spans="2:4" x14ac:dyDescent="0.35">
      <c r="B49" s="200" t="s">
        <v>200</v>
      </c>
      <c r="C49" s="116">
        <f>D42+I42+F42</f>
        <v>379</v>
      </c>
      <c r="D49" s="205">
        <f>E42+J42+G42</f>
        <v>498858.40000000113</v>
      </c>
    </row>
  </sheetData>
  <conditionalFormatting sqref="A5:C9">
    <cfRule type="cellIs" dxfId="105" priority="5" stopIfTrue="1" operator="equal">
      <formula>"&lt;&gt;"""""</formula>
    </cfRule>
  </conditionalFormatting>
  <conditionalFormatting sqref="A11:C14">
    <cfRule type="cellIs" dxfId="104" priority="3" stopIfTrue="1" operator="equal">
      <formula>"&lt;&gt;"""""</formula>
    </cfRule>
  </conditionalFormatting>
  <conditionalFormatting sqref="A15:H42">
    <cfRule type="cellIs" dxfId="103" priority="2" stopIfTrue="1" operator="equal">
      <formula>"&lt;&gt;"""""</formula>
    </cfRule>
  </conditionalFormatting>
  <conditionalFormatting sqref="C46:D49">
    <cfRule type="cellIs" dxfId="102" priority="6" stopIfTrue="1" operator="equal">
      <formula>"&lt;&gt;"""""</formula>
    </cfRule>
  </conditionalFormatting>
  <conditionalFormatting sqref="D5:H14">
    <cfRule type="cellIs" dxfId="101" priority="4" stopIfTrue="1" operator="equal">
      <formula>"&lt;&gt;"""""</formula>
    </cfRule>
  </conditionalFormatting>
  <conditionalFormatting sqref="I5:J42">
    <cfRule type="cellIs" dxfId="100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zoomScale="140" zoomScaleNormal="140" workbookViewId="0">
      <selection activeCell="B24" sqref="B24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8" width="8.7265625" style="68"/>
    <col min="9" max="9" width="11" style="68" customWidth="1"/>
    <col min="10" max="16384" width="8.7265625" style="68"/>
  </cols>
  <sheetData>
    <row r="1" spans="1:9" x14ac:dyDescent="0.25">
      <c r="A1" s="75" t="s">
        <v>0</v>
      </c>
      <c r="B1" s="76">
        <v>2021</v>
      </c>
      <c r="C1" s="68"/>
    </row>
    <row r="2" spans="1:9" x14ac:dyDescent="0.25">
      <c r="A2" s="75" t="s">
        <v>1</v>
      </c>
      <c r="B2" s="69" t="s">
        <v>66</v>
      </c>
      <c r="C2" s="68"/>
    </row>
    <row r="4" spans="1:9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9" ht="21" customHeight="1" x14ac:dyDescent="0.25">
      <c r="A5" s="69" t="s">
        <v>59</v>
      </c>
      <c r="B5" s="82" t="s">
        <v>281</v>
      </c>
      <c r="C5" s="70">
        <v>2021</v>
      </c>
      <c r="D5" s="70">
        <v>701312</v>
      </c>
      <c r="E5" s="79">
        <v>115.00440528634361</v>
      </c>
      <c r="F5" s="79">
        <v>3146.1239999999998</v>
      </c>
      <c r="G5" s="71">
        <f>E5+F5</f>
        <v>3261.1284052863434</v>
      </c>
    </row>
    <row r="6" spans="1:9" x14ac:dyDescent="0.25">
      <c r="A6" s="69" t="s">
        <v>282</v>
      </c>
      <c r="B6" s="69" t="s">
        <v>79</v>
      </c>
      <c r="C6" s="70">
        <v>2021</v>
      </c>
      <c r="D6" s="70">
        <v>701276</v>
      </c>
      <c r="E6" s="79">
        <v>736</v>
      </c>
      <c r="F6" s="79">
        <v>89.7</v>
      </c>
      <c r="G6" s="71">
        <f t="shared" ref="G6:G53" si="0">E6+F6</f>
        <v>825.7</v>
      </c>
    </row>
    <row r="7" spans="1:9" ht="17.25" customHeight="1" x14ac:dyDescent="0.25">
      <c r="A7" s="69" t="s">
        <v>29</v>
      </c>
      <c r="B7" s="82" t="s">
        <v>283</v>
      </c>
      <c r="C7" s="70">
        <v>2021</v>
      </c>
      <c r="D7" s="70">
        <v>701278</v>
      </c>
      <c r="E7" s="79">
        <v>16100</v>
      </c>
      <c r="F7" s="79">
        <v>1510.6377000000005</v>
      </c>
      <c r="G7" s="71">
        <f t="shared" si="0"/>
        <v>17610.637699999999</v>
      </c>
    </row>
    <row r="8" spans="1:9" x14ac:dyDescent="0.25">
      <c r="A8" s="69" t="s">
        <v>100</v>
      </c>
      <c r="B8" s="69" t="s">
        <v>284</v>
      </c>
      <c r="C8" s="70">
        <v>2021</v>
      </c>
      <c r="D8" s="70">
        <v>701334</v>
      </c>
      <c r="E8" s="79">
        <v>5802.4933920704843</v>
      </c>
      <c r="F8" s="79">
        <v>1066.096</v>
      </c>
      <c r="G8" s="71">
        <f t="shared" si="0"/>
        <v>6868.5893920704839</v>
      </c>
    </row>
    <row r="9" spans="1:9" ht="16.5" customHeight="1" x14ac:dyDescent="0.25">
      <c r="A9" s="69" t="s">
        <v>155</v>
      </c>
      <c r="B9" s="82" t="s">
        <v>285</v>
      </c>
      <c r="C9" s="70">
        <v>2021</v>
      </c>
      <c r="D9" s="70">
        <v>701280</v>
      </c>
      <c r="E9" s="79">
        <v>46</v>
      </c>
      <c r="F9" s="79">
        <v>87.399999999999991</v>
      </c>
      <c r="G9" s="71">
        <f t="shared" si="0"/>
        <v>133.39999999999998</v>
      </c>
    </row>
    <row r="10" spans="1:9" x14ac:dyDescent="0.25">
      <c r="A10" s="69" t="s">
        <v>282</v>
      </c>
      <c r="B10" s="69" t="s">
        <v>322</v>
      </c>
      <c r="C10" s="70">
        <v>2021</v>
      </c>
      <c r="D10" s="70">
        <v>701314</v>
      </c>
      <c r="E10" s="79">
        <v>46</v>
      </c>
      <c r="F10" s="79">
        <v>-22.263999999999999</v>
      </c>
      <c r="G10" s="71">
        <f t="shared" si="0"/>
        <v>23.736000000000001</v>
      </c>
    </row>
    <row r="11" spans="1:9" x14ac:dyDescent="0.25">
      <c r="A11" s="69" t="s">
        <v>282</v>
      </c>
      <c r="B11" s="69" t="s">
        <v>323</v>
      </c>
      <c r="C11" s="70">
        <v>2021</v>
      </c>
      <c r="D11" s="70">
        <v>701332</v>
      </c>
      <c r="E11" s="79">
        <v>2.2999999999999998</v>
      </c>
      <c r="F11" s="79">
        <v>-2.2999999999999998</v>
      </c>
      <c r="G11" s="71">
        <f t="shared" si="0"/>
        <v>0</v>
      </c>
    </row>
    <row r="12" spans="1:9" x14ac:dyDescent="0.25">
      <c r="A12" s="69" t="s">
        <v>155</v>
      </c>
      <c r="B12" s="69" t="s">
        <v>286</v>
      </c>
      <c r="C12" s="70">
        <v>2021</v>
      </c>
      <c r="D12" s="70">
        <v>701282</v>
      </c>
      <c r="E12" s="79">
        <v>1150</v>
      </c>
      <c r="F12" s="79">
        <v>-1063.3129999999999</v>
      </c>
      <c r="G12" s="71">
        <f t="shared" si="0"/>
        <v>86.687000000000126</v>
      </c>
    </row>
    <row r="13" spans="1:9" x14ac:dyDescent="0.25">
      <c r="A13" s="69" t="s">
        <v>37</v>
      </c>
      <c r="B13" s="69" t="s">
        <v>129</v>
      </c>
      <c r="C13" s="70">
        <v>2021</v>
      </c>
      <c r="D13" s="70">
        <v>701316</v>
      </c>
      <c r="E13" s="79">
        <v>230</v>
      </c>
      <c r="F13" s="79">
        <v>455.03199999999998</v>
      </c>
      <c r="G13" s="71">
        <f t="shared" si="0"/>
        <v>685.03199999999993</v>
      </c>
    </row>
    <row r="14" spans="1:9" x14ac:dyDescent="0.25">
      <c r="A14" s="69" t="s">
        <v>18</v>
      </c>
      <c r="B14" s="69" t="s">
        <v>287</v>
      </c>
      <c r="C14" s="70">
        <v>2021</v>
      </c>
      <c r="D14" s="70">
        <v>701336</v>
      </c>
      <c r="E14" s="79">
        <v>1380</v>
      </c>
      <c r="F14" s="79">
        <v>693.93299999999999</v>
      </c>
      <c r="G14" s="71">
        <f t="shared" si="0"/>
        <v>2073.933</v>
      </c>
    </row>
    <row r="15" spans="1:9" x14ac:dyDescent="0.25">
      <c r="A15" s="69" t="s">
        <v>282</v>
      </c>
      <c r="B15" s="69" t="s">
        <v>157</v>
      </c>
      <c r="C15" s="70">
        <v>2021</v>
      </c>
      <c r="D15" s="70">
        <v>701290</v>
      </c>
      <c r="E15" s="79">
        <v>1610</v>
      </c>
      <c r="F15" s="79">
        <v>-21.134699999999867</v>
      </c>
      <c r="G15" s="71">
        <f t="shared" si="0"/>
        <v>1588.8653000000002</v>
      </c>
    </row>
    <row r="16" spans="1:9" x14ac:dyDescent="0.25">
      <c r="A16" s="69" t="s">
        <v>282</v>
      </c>
      <c r="B16" s="69" t="s">
        <v>288</v>
      </c>
      <c r="C16" s="70">
        <v>2021</v>
      </c>
      <c r="D16" s="70">
        <v>701318</v>
      </c>
      <c r="E16" s="79">
        <v>161000</v>
      </c>
      <c r="F16" s="79">
        <v>21829.353360000008</v>
      </c>
      <c r="G16" s="71">
        <f t="shared" si="0"/>
        <v>182829.35336000001</v>
      </c>
      <c r="H16" s="88"/>
      <c r="I16" s="89"/>
    </row>
    <row r="17" spans="1:7" x14ac:dyDescent="0.25">
      <c r="A17" s="69" t="s">
        <v>88</v>
      </c>
      <c r="B17" s="69" t="s">
        <v>290</v>
      </c>
      <c r="C17" s="70">
        <v>2021</v>
      </c>
      <c r="D17" s="70">
        <v>701248</v>
      </c>
      <c r="E17" s="79">
        <v>460</v>
      </c>
      <c r="F17" s="79">
        <v>-1.702</v>
      </c>
      <c r="G17" s="71">
        <f t="shared" si="0"/>
        <v>458.298</v>
      </c>
    </row>
    <row r="18" spans="1:7" x14ac:dyDescent="0.25">
      <c r="A18" s="69" t="s">
        <v>88</v>
      </c>
      <c r="B18" s="69" t="s">
        <v>291</v>
      </c>
      <c r="C18" s="70">
        <v>2021</v>
      </c>
      <c r="D18" s="70">
        <v>701250</v>
      </c>
      <c r="E18" s="79">
        <v>437.00440528634363</v>
      </c>
      <c r="F18" s="79">
        <v>-147.19999999999999</v>
      </c>
      <c r="G18" s="71">
        <f t="shared" si="0"/>
        <v>289.80440528634364</v>
      </c>
    </row>
    <row r="19" spans="1:7" x14ac:dyDescent="0.25">
      <c r="A19" s="69" t="s">
        <v>88</v>
      </c>
      <c r="B19" s="69" t="s">
        <v>292</v>
      </c>
      <c r="C19" s="70">
        <v>2021</v>
      </c>
      <c r="D19" s="70">
        <v>701252</v>
      </c>
      <c r="E19" s="79">
        <v>276</v>
      </c>
      <c r="F19" s="79">
        <v>-41.238999999999997</v>
      </c>
      <c r="G19" s="71">
        <f t="shared" si="0"/>
        <v>234.761</v>
      </c>
    </row>
    <row r="20" spans="1:7" x14ac:dyDescent="0.25">
      <c r="A20" s="69" t="s">
        <v>88</v>
      </c>
      <c r="B20" s="69" t="s">
        <v>293</v>
      </c>
      <c r="C20" s="70">
        <v>2021</v>
      </c>
      <c r="D20" s="70">
        <v>701254</v>
      </c>
      <c r="E20" s="79">
        <v>46</v>
      </c>
      <c r="F20" s="79">
        <v>16.812999999999999</v>
      </c>
      <c r="G20" s="71">
        <f t="shared" si="0"/>
        <v>62.813000000000002</v>
      </c>
    </row>
    <row r="21" spans="1:7" x14ac:dyDescent="0.25">
      <c r="A21" s="69" t="s">
        <v>88</v>
      </c>
      <c r="B21" s="69" t="s">
        <v>294</v>
      </c>
      <c r="C21" s="70">
        <v>2021</v>
      </c>
      <c r="D21" s="70">
        <v>701256</v>
      </c>
      <c r="E21" s="79">
        <v>552</v>
      </c>
      <c r="F21" s="79">
        <v>204.88399999999999</v>
      </c>
      <c r="G21" s="71">
        <f t="shared" si="0"/>
        <v>756.88400000000001</v>
      </c>
    </row>
    <row r="22" spans="1:7" x14ac:dyDescent="0.25">
      <c r="A22" s="69" t="s">
        <v>88</v>
      </c>
      <c r="B22" s="69" t="s">
        <v>295</v>
      </c>
      <c r="C22" s="70">
        <v>2021</v>
      </c>
      <c r="D22" s="70">
        <v>701258</v>
      </c>
      <c r="E22" s="79">
        <v>414</v>
      </c>
      <c r="F22" s="79">
        <v>40.525999999999996</v>
      </c>
      <c r="G22" s="71">
        <f t="shared" si="0"/>
        <v>454.52600000000001</v>
      </c>
    </row>
    <row r="23" spans="1:7" x14ac:dyDescent="0.25">
      <c r="A23" s="69" t="s">
        <v>88</v>
      </c>
      <c r="B23" s="69" t="s">
        <v>296</v>
      </c>
      <c r="C23" s="70">
        <v>2021</v>
      </c>
      <c r="D23" s="70">
        <v>701260</v>
      </c>
      <c r="E23" s="79">
        <v>690</v>
      </c>
      <c r="F23" s="79">
        <v>-565.31700000000001</v>
      </c>
      <c r="G23" s="71">
        <f t="shared" si="0"/>
        <v>124.68299999999999</v>
      </c>
    </row>
    <row r="24" spans="1:7" x14ac:dyDescent="0.25">
      <c r="A24" s="69" t="s">
        <v>88</v>
      </c>
      <c r="B24" s="69" t="s">
        <v>297</v>
      </c>
      <c r="C24" s="70">
        <v>2021</v>
      </c>
      <c r="D24" s="70">
        <v>701262</v>
      </c>
      <c r="E24" s="79">
        <v>575.00440528634363</v>
      </c>
      <c r="F24" s="79">
        <v>-262.43</v>
      </c>
      <c r="G24" s="71">
        <f t="shared" si="0"/>
        <v>312.57440528634362</v>
      </c>
    </row>
    <row r="25" spans="1:7" x14ac:dyDescent="0.25">
      <c r="A25" s="69" t="s">
        <v>88</v>
      </c>
      <c r="B25" s="69" t="s">
        <v>298</v>
      </c>
      <c r="C25" s="70">
        <v>2021</v>
      </c>
      <c r="D25" s="70">
        <v>701264</v>
      </c>
      <c r="E25" s="79">
        <v>184</v>
      </c>
      <c r="F25" s="79">
        <v>129.904</v>
      </c>
      <c r="G25" s="71">
        <f t="shared" si="0"/>
        <v>313.904</v>
      </c>
    </row>
    <row r="26" spans="1:7" x14ac:dyDescent="0.25">
      <c r="A26" s="69" t="s">
        <v>88</v>
      </c>
      <c r="B26" s="69" t="s">
        <v>299</v>
      </c>
      <c r="C26" s="70">
        <v>2021</v>
      </c>
      <c r="D26" s="70">
        <v>701266</v>
      </c>
      <c r="E26" s="79">
        <v>1426</v>
      </c>
      <c r="F26" s="79">
        <v>-371.54199999999997</v>
      </c>
      <c r="G26" s="71">
        <f t="shared" si="0"/>
        <v>1054.4580000000001</v>
      </c>
    </row>
    <row r="27" spans="1:7" x14ac:dyDescent="0.25">
      <c r="A27" s="69" t="s">
        <v>88</v>
      </c>
      <c r="B27" s="69" t="s">
        <v>300</v>
      </c>
      <c r="C27" s="70">
        <v>2021</v>
      </c>
      <c r="D27" s="70">
        <v>701268</v>
      </c>
      <c r="E27" s="79">
        <v>1610</v>
      </c>
      <c r="F27" s="79">
        <v>-562.87900000000002</v>
      </c>
      <c r="G27" s="71">
        <f t="shared" si="0"/>
        <v>1047.1210000000001</v>
      </c>
    </row>
    <row r="28" spans="1:7" x14ac:dyDescent="0.25">
      <c r="A28" s="69" t="s">
        <v>88</v>
      </c>
      <c r="B28" s="69" t="s">
        <v>301</v>
      </c>
      <c r="C28" s="70">
        <v>2021</v>
      </c>
      <c r="D28" s="70">
        <v>701270</v>
      </c>
      <c r="E28" s="79">
        <v>3450</v>
      </c>
      <c r="F28" s="79">
        <v>1265</v>
      </c>
      <c r="G28" s="71">
        <f t="shared" si="0"/>
        <v>4715</v>
      </c>
    </row>
    <row r="29" spans="1:7" x14ac:dyDescent="0.25">
      <c r="A29" s="69" t="s">
        <v>88</v>
      </c>
      <c r="B29" s="69" t="s">
        <v>302</v>
      </c>
      <c r="C29" s="70">
        <v>2021</v>
      </c>
      <c r="D29" s="70">
        <v>701272</v>
      </c>
      <c r="E29" s="79">
        <v>1150</v>
      </c>
      <c r="F29" s="79">
        <v>-398.65899999999999</v>
      </c>
      <c r="G29" s="71">
        <f t="shared" si="0"/>
        <v>751.34100000000001</v>
      </c>
    </row>
    <row r="30" spans="1:7" x14ac:dyDescent="0.25">
      <c r="A30" s="69" t="s">
        <v>88</v>
      </c>
      <c r="B30" s="69" t="s">
        <v>303</v>
      </c>
      <c r="C30" s="70">
        <v>2021</v>
      </c>
      <c r="D30" s="70">
        <v>701274</v>
      </c>
      <c r="E30" s="79">
        <v>690</v>
      </c>
      <c r="F30" s="79">
        <v>-179.56100000000001</v>
      </c>
      <c r="G30" s="71">
        <f t="shared" si="0"/>
        <v>510.43899999999996</v>
      </c>
    </row>
    <row r="31" spans="1:7" x14ac:dyDescent="0.25">
      <c r="A31" s="69" t="s">
        <v>69</v>
      </c>
      <c r="B31" s="69" t="s">
        <v>90</v>
      </c>
      <c r="C31" s="70">
        <v>2021</v>
      </c>
      <c r="D31" s="70">
        <v>701338</v>
      </c>
      <c r="E31" s="79">
        <v>2300</v>
      </c>
      <c r="F31" s="79">
        <v>-471.5</v>
      </c>
      <c r="G31" s="71">
        <f t="shared" si="0"/>
        <v>1828.5</v>
      </c>
    </row>
    <row r="32" spans="1:7" x14ac:dyDescent="0.25">
      <c r="A32" s="69" t="s">
        <v>282</v>
      </c>
      <c r="B32" s="69" t="s">
        <v>158</v>
      </c>
      <c r="C32" s="70">
        <v>2021</v>
      </c>
      <c r="D32" s="70">
        <v>701284</v>
      </c>
      <c r="E32" s="79">
        <v>4600</v>
      </c>
      <c r="F32" s="79">
        <v>-2077.866</v>
      </c>
      <c r="G32" s="71">
        <f t="shared" si="0"/>
        <v>2522.134</v>
      </c>
    </row>
    <row r="33" spans="1:7" x14ac:dyDescent="0.25">
      <c r="A33" s="69" t="s">
        <v>56</v>
      </c>
      <c r="B33" s="69" t="s">
        <v>159</v>
      </c>
      <c r="C33" s="70">
        <v>2021</v>
      </c>
      <c r="D33" s="70">
        <v>701310</v>
      </c>
      <c r="E33" s="79">
        <v>154490.13215859031</v>
      </c>
      <c r="F33" s="79">
        <v>56176.19245000001</v>
      </c>
      <c r="G33" s="71">
        <f t="shared" si="0"/>
        <v>210666.32460859031</v>
      </c>
    </row>
    <row r="34" spans="1:7" x14ac:dyDescent="0.25">
      <c r="A34" s="69" t="s">
        <v>53</v>
      </c>
      <c r="B34" s="69" t="s">
        <v>160</v>
      </c>
      <c r="C34" s="70">
        <v>2021</v>
      </c>
      <c r="D34" s="70">
        <v>701286</v>
      </c>
      <c r="E34" s="79">
        <v>7590</v>
      </c>
      <c r="F34" s="79">
        <v>-1063.106</v>
      </c>
      <c r="G34" s="71">
        <f t="shared" si="0"/>
        <v>6526.8940000000002</v>
      </c>
    </row>
    <row r="35" spans="1:7" x14ac:dyDescent="0.25">
      <c r="A35" s="69" t="s">
        <v>282</v>
      </c>
      <c r="B35" s="69" t="s">
        <v>304</v>
      </c>
      <c r="C35" s="70">
        <v>2021</v>
      </c>
      <c r="D35" s="70">
        <v>701320</v>
      </c>
      <c r="E35" s="79">
        <v>207.0044052863436</v>
      </c>
      <c r="F35" s="79">
        <v>169.55599999999998</v>
      </c>
      <c r="G35" s="71">
        <f t="shared" si="0"/>
        <v>376.56040528634355</v>
      </c>
    </row>
    <row r="36" spans="1:7" x14ac:dyDescent="0.25">
      <c r="A36" s="69" t="s">
        <v>282</v>
      </c>
      <c r="B36" s="69" t="s">
        <v>305</v>
      </c>
      <c r="C36" s="70">
        <v>2021</v>
      </c>
      <c r="D36" s="70">
        <v>701322</v>
      </c>
      <c r="E36" s="79">
        <v>621.00440528634363</v>
      </c>
      <c r="F36" s="79">
        <v>-16.260999999999999</v>
      </c>
      <c r="G36" s="71">
        <f t="shared" si="0"/>
        <v>604.74340528634366</v>
      </c>
    </row>
    <row r="37" spans="1:7" x14ac:dyDescent="0.25">
      <c r="A37" s="69" t="s">
        <v>282</v>
      </c>
      <c r="B37" s="69" t="s">
        <v>306</v>
      </c>
      <c r="C37" s="70">
        <v>2021</v>
      </c>
      <c r="D37" s="70">
        <v>701340</v>
      </c>
      <c r="E37" s="79">
        <v>621.00440528634363</v>
      </c>
      <c r="F37" s="79">
        <v>690.36799999999994</v>
      </c>
      <c r="G37" s="71">
        <f t="shared" si="0"/>
        <v>1311.3724052863436</v>
      </c>
    </row>
    <row r="38" spans="1:7" x14ac:dyDescent="0.25">
      <c r="A38" s="69" t="s">
        <v>282</v>
      </c>
      <c r="B38" s="69" t="s">
        <v>307</v>
      </c>
      <c r="C38" s="70">
        <v>2021</v>
      </c>
      <c r="D38" s="70">
        <v>701288</v>
      </c>
      <c r="E38" s="79">
        <v>27.603524229074889</v>
      </c>
      <c r="F38" s="79">
        <v>-26.035999999999998</v>
      </c>
      <c r="G38" s="71">
        <f t="shared" si="0"/>
        <v>1.5675242290748912</v>
      </c>
    </row>
    <row r="39" spans="1:7" x14ac:dyDescent="0.25">
      <c r="A39" s="69" t="s">
        <v>308</v>
      </c>
      <c r="B39" s="69" t="s">
        <v>162</v>
      </c>
      <c r="C39" s="70">
        <v>2021</v>
      </c>
      <c r="D39" s="70">
        <v>701292</v>
      </c>
      <c r="E39" s="79">
        <v>1.1541850220264318</v>
      </c>
      <c r="F39" s="79">
        <v>-1.1499999999999999</v>
      </c>
      <c r="G39" s="71">
        <f t="shared" si="0"/>
        <v>4.1850220264318949E-3</v>
      </c>
    </row>
    <row r="40" spans="1:7" x14ac:dyDescent="0.25">
      <c r="A40" s="69" t="s">
        <v>308</v>
      </c>
      <c r="B40" s="69" t="s">
        <v>309</v>
      </c>
      <c r="C40" s="70">
        <v>2021</v>
      </c>
      <c r="D40" s="70">
        <v>701294</v>
      </c>
      <c r="E40" s="79">
        <v>1.1541850220264318</v>
      </c>
      <c r="F40" s="79">
        <v>15.225999999999999</v>
      </c>
      <c r="G40" s="71">
        <f t="shared" si="0"/>
        <v>16.380185022026431</v>
      </c>
    </row>
    <row r="41" spans="1:7" x14ac:dyDescent="0.25">
      <c r="A41" s="69" t="s">
        <v>308</v>
      </c>
      <c r="B41" s="69" t="s">
        <v>310</v>
      </c>
      <c r="C41" s="70">
        <v>2021</v>
      </c>
      <c r="D41" s="70">
        <v>701296</v>
      </c>
      <c r="E41" s="79">
        <v>2.2999999999999998</v>
      </c>
      <c r="F41" s="79">
        <v>1644.1089999999999</v>
      </c>
      <c r="G41" s="71">
        <f t="shared" si="0"/>
        <v>1646.4089999999999</v>
      </c>
    </row>
    <row r="42" spans="1:7" x14ac:dyDescent="0.25">
      <c r="A42" s="69" t="s">
        <v>308</v>
      </c>
      <c r="B42" s="69" t="s">
        <v>311</v>
      </c>
      <c r="C42" s="70">
        <v>2021</v>
      </c>
      <c r="D42" s="70">
        <v>701298</v>
      </c>
      <c r="E42" s="79">
        <v>1.1541850220264318</v>
      </c>
      <c r="F42" s="79">
        <v>-1.1499999999999999</v>
      </c>
      <c r="G42" s="71">
        <f t="shared" si="0"/>
        <v>4.1850220264318949E-3</v>
      </c>
    </row>
    <row r="43" spans="1:7" x14ac:dyDescent="0.25">
      <c r="A43" s="69" t="s">
        <v>282</v>
      </c>
      <c r="B43" s="69" t="s">
        <v>312</v>
      </c>
      <c r="C43" s="70">
        <v>2021</v>
      </c>
      <c r="D43" s="70">
        <v>701300</v>
      </c>
      <c r="E43" s="79">
        <v>575.00440528634363</v>
      </c>
      <c r="F43" s="79">
        <v>-575</v>
      </c>
      <c r="G43" s="71">
        <f t="shared" si="0"/>
        <v>4.4052863436263578E-3</v>
      </c>
    </row>
    <row r="44" spans="1:7" x14ac:dyDescent="0.25">
      <c r="A44" s="69" t="s">
        <v>282</v>
      </c>
      <c r="B44" s="69" t="s">
        <v>313</v>
      </c>
      <c r="C44" s="70">
        <v>2021</v>
      </c>
      <c r="D44" s="70">
        <v>701302</v>
      </c>
      <c r="E44" s="79">
        <v>230</v>
      </c>
      <c r="F44" s="79">
        <v>-111.32</v>
      </c>
      <c r="G44" s="71">
        <f t="shared" si="0"/>
        <v>118.68</v>
      </c>
    </row>
    <row r="45" spans="1:7" x14ac:dyDescent="0.25">
      <c r="A45" s="69" t="s">
        <v>282</v>
      </c>
      <c r="B45" s="69" t="s">
        <v>314</v>
      </c>
      <c r="C45" s="70">
        <v>2021</v>
      </c>
      <c r="D45" s="70">
        <v>701304</v>
      </c>
      <c r="E45" s="79">
        <v>41.400881057268727</v>
      </c>
      <c r="F45" s="79">
        <v>-41.4</v>
      </c>
      <c r="G45" s="71">
        <f t="shared" si="0"/>
        <v>8.8105726872811374E-4</v>
      </c>
    </row>
    <row r="46" spans="1:7" x14ac:dyDescent="0.25">
      <c r="A46" s="69" t="s">
        <v>282</v>
      </c>
      <c r="B46" s="69" t="s">
        <v>315</v>
      </c>
      <c r="C46" s="70">
        <v>2021</v>
      </c>
      <c r="D46" s="70">
        <v>701306</v>
      </c>
      <c r="E46" s="79">
        <v>368</v>
      </c>
      <c r="F46" s="79">
        <v>-322.161</v>
      </c>
      <c r="G46" s="71">
        <f t="shared" si="0"/>
        <v>45.838999999999999</v>
      </c>
    </row>
    <row r="47" spans="1:7" x14ac:dyDescent="0.25">
      <c r="A47" s="69" t="s">
        <v>282</v>
      </c>
      <c r="B47" s="69" t="s">
        <v>316</v>
      </c>
      <c r="C47" s="70">
        <v>2021</v>
      </c>
      <c r="D47" s="70">
        <v>701308</v>
      </c>
      <c r="E47" s="79">
        <v>759.00440528634363</v>
      </c>
      <c r="F47" s="79">
        <v>377.06200000000001</v>
      </c>
      <c r="G47" s="71">
        <f t="shared" si="0"/>
        <v>1136.0664052863435</v>
      </c>
    </row>
    <row r="48" spans="1:7" x14ac:dyDescent="0.25">
      <c r="A48" s="69" t="s">
        <v>282</v>
      </c>
      <c r="B48" s="69" t="s">
        <v>317</v>
      </c>
      <c r="C48" s="70">
        <v>2021</v>
      </c>
      <c r="D48" s="70">
        <v>701324</v>
      </c>
      <c r="E48" s="79">
        <v>1840</v>
      </c>
      <c r="F48" s="79">
        <v>-1342.05</v>
      </c>
      <c r="G48" s="71">
        <f t="shared" si="0"/>
        <v>497.95000000000005</v>
      </c>
    </row>
    <row r="49" spans="1:7" x14ac:dyDescent="0.25">
      <c r="A49" s="69" t="s">
        <v>282</v>
      </c>
      <c r="B49" s="69" t="s">
        <v>318</v>
      </c>
      <c r="C49" s="70">
        <v>2021</v>
      </c>
      <c r="D49" s="70">
        <v>701326</v>
      </c>
      <c r="E49" s="79">
        <v>2070</v>
      </c>
      <c r="F49" s="79">
        <v>1989.8679999999999</v>
      </c>
      <c r="G49" s="71">
        <f t="shared" si="0"/>
        <v>4059.8679999999999</v>
      </c>
    </row>
    <row r="50" spans="1:7" x14ac:dyDescent="0.25">
      <c r="A50" s="69" t="s">
        <v>282</v>
      </c>
      <c r="B50" s="69" t="s">
        <v>319</v>
      </c>
      <c r="C50" s="70">
        <v>2021</v>
      </c>
      <c r="D50" s="70">
        <v>701328</v>
      </c>
      <c r="E50" s="79">
        <v>1161.5</v>
      </c>
      <c r="F50" s="79">
        <v>-921.01199999999994</v>
      </c>
      <c r="G50" s="71">
        <f t="shared" si="0"/>
        <v>240.48800000000006</v>
      </c>
    </row>
    <row r="51" spans="1:7" ht="15" customHeight="1" x14ac:dyDescent="0.25">
      <c r="A51" s="69" t="s">
        <v>308</v>
      </c>
      <c r="B51" s="82" t="s">
        <v>320</v>
      </c>
      <c r="C51" s="70">
        <v>2021</v>
      </c>
      <c r="D51" s="70">
        <v>701330</v>
      </c>
      <c r="E51" s="79">
        <v>1380</v>
      </c>
      <c r="F51" s="79">
        <v>176.01900000000001</v>
      </c>
      <c r="G51" s="71">
        <f t="shared" si="0"/>
        <v>1556.019</v>
      </c>
    </row>
    <row r="52" spans="1:7" ht="12" customHeight="1" x14ac:dyDescent="0.25">
      <c r="A52" s="69" t="s">
        <v>282</v>
      </c>
      <c r="B52" s="69" t="s">
        <v>321</v>
      </c>
      <c r="C52" s="70">
        <v>2021</v>
      </c>
      <c r="D52" s="70">
        <v>701342</v>
      </c>
      <c r="E52" s="79">
        <v>1081.0044052863436</v>
      </c>
      <c r="F52" s="79">
        <v>-618.51599999999996</v>
      </c>
      <c r="G52" s="71">
        <f t="shared" si="0"/>
        <v>462.48840528634366</v>
      </c>
    </row>
    <row r="53" spans="1:7" ht="12" customHeight="1" x14ac:dyDescent="0.25">
      <c r="A53" s="69"/>
      <c r="B53" s="69"/>
      <c r="C53" s="70"/>
      <c r="D53" s="70"/>
      <c r="E53" s="79"/>
      <c r="F53" s="79"/>
      <c r="G53" s="71">
        <f t="shared" si="0"/>
        <v>0</v>
      </c>
    </row>
    <row r="54" spans="1:7" x14ac:dyDescent="0.25">
      <c r="D54" s="67"/>
    </row>
    <row r="55" spans="1:7" ht="21" x14ac:dyDescent="0.25">
      <c r="D55" s="72"/>
      <c r="E55" s="80" t="s">
        <v>31</v>
      </c>
      <c r="F55" s="80" t="s">
        <v>32</v>
      </c>
      <c r="G55" s="80" t="s">
        <v>33</v>
      </c>
    </row>
    <row r="56" spans="1:7" x14ac:dyDescent="0.25">
      <c r="D56" s="72"/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71">
        <f>SUM(E5:E52)</f>
        <v>380146.23215859028</v>
      </c>
      <c r="F57" s="71">
        <f>SUM(F5:F52)</f>
        <v>80545.734810000024</v>
      </c>
      <c r="G57" s="71">
        <f>SUM(G5:G52)</f>
        <v>460691.96696859028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workbookViewId="0">
      <selection activeCell="C28" sqref="C28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8" width="8.7265625" style="68"/>
    <col min="9" max="9" width="9.81640625" style="68" bestFit="1" customWidth="1"/>
    <col min="10" max="16384" width="8.7265625" style="68"/>
  </cols>
  <sheetData>
    <row r="1" spans="1:9" x14ac:dyDescent="0.25">
      <c r="A1" s="75" t="s">
        <v>0</v>
      </c>
      <c r="B1" s="76">
        <v>2021</v>
      </c>
      <c r="C1" s="68"/>
    </row>
    <row r="2" spans="1:9" x14ac:dyDescent="0.25">
      <c r="A2" s="75" t="s">
        <v>1</v>
      </c>
      <c r="B2" s="73" t="s">
        <v>49</v>
      </c>
      <c r="C2" s="68"/>
    </row>
    <row r="4" spans="1:9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9" ht="21" customHeight="1" x14ac:dyDescent="0.25">
      <c r="A5" s="69" t="s">
        <v>59</v>
      </c>
      <c r="B5" s="82" t="s">
        <v>281</v>
      </c>
      <c r="C5" s="70">
        <v>2021</v>
      </c>
      <c r="D5" s="70">
        <v>701313</v>
      </c>
      <c r="E5" s="79">
        <v>9</v>
      </c>
      <c r="F5" s="79">
        <v>246.2184</v>
      </c>
      <c r="G5" s="71">
        <f>E5+F5</f>
        <v>255.2184</v>
      </c>
    </row>
    <row r="6" spans="1:9" x14ac:dyDescent="0.25">
      <c r="A6" s="69" t="s">
        <v>282</v>
      </c>
      <c r="B6" s="69" t="s">
        <v>79</v>
      </c>
      <c r="C6" s="70">
        <v>2021</v>
      </c>
      <c r="D6" s="70">
        <v>701277</v>
      </c>
      <c r="E6" s="79">
        <v>57.6</v>
      </c>
      <c r="F6" s="79">
        <v>7.02</v>
      </c>
      <c r="G6" s="71">
        <f t="shared" ref="G6:G52" si="0">E6+F6</f>
        <v>64.62</v>
      </c>
    </row>
    <row r="7" spans="1:9" ht="17.25" customHeight="1" x14ac:dyDescent="0.25">
      <c r="A7" s="69" t="s">
        <v>29</v>
      </c>
      <c r="B7" s="82" t="s">
        <v>283</v>
      </c>
      <c r="C7" s="70">
        <v>2021</v>
      </c>
      <c r="D7" s="70">
        <v>701279</v>
      </c>
      <c r="E7" s="79">
        <v>1260</v>
      </c>
      <c r="F7" s="79">
        <v>118.22382000000003</v>
      </c>
      <c r="G7" s="71">
        <f t="shared" si="0"/>
        <v>1378.2238199999999</v>
      </c>
    </row>
    <row r="8" spans="1:9" x14ac:dyDescent="0.25">
      <c r="A8" s="69" t="s">
        <v>100</v>
      </c>
      <c r="B8" s="69" t="s">
        <v>284</v>
      </c>
      <c r="C8" s="70">
        <v>2021</v>
      </c>
      <c r="D8" s="70">
        <v>701335</v>
      </c>
      <c r="E8" s="79">
        <v>454.1</v>
      </c>
      <c r="F8" s="79">
        <v>83.433599999999998</v>
      </c>
      <c r="G8" s="71">
        <f t="shared" si="0"/>
        <v>537.53359999999998</v>
      </c>
    </row>
    <row r="9" spans="1:9" ht="16.5" customHeight="1" x14ac:dyDescent="0.25">
      <c r="A9" s="69" t="s">
        <v>155</v>
      </c>
      <c r="B9" s="82" t="s">
        <v>285</v>
      </c>
      <c r="C9" s="70">
        <v>2021</v>
      </c>
      <c r="D9" s="70">
        <v>701281</v>
      </c>
      <c r="E9" s="79">
        <v>3.6</v>
      </c>
      <c r="F9" s="79">
        <v>6.84</v>
      </c>
      <c r="G9" s="71">
        <f t="shared" si="0"/>
        <v>10.44</v>
      </c>
    </row>
    <row r="10" spans="1:9" x14ac:dyDescent="0.25">
      <c r="A10" s="69" t="s">
        <v>282</v>
      </c>
      <c r="B10" s="69" t="s">
        <v>322</v>
      </c>
      <c r="C10" s="70">
        <v>2021</v>
      </c>
      <c r="D10" s="70">
        <v>701315</v>
      </c>
      <c r="E10" s="79">
        <v>3.6</v>
      </c>
      <c r="F10" s="79">
        <v>-1.7423999999999999</v>
      </c>
      <c r="G10" s="71">
        <f t="shared" si="0"/>
        <v>1.8576000000000001</v>
      </c>
    </row>
    <row r="11" spans="1:9" x14ac:dyDescent="0.25">
      <c r="A11" s="69" t="s">
        <v>282</v>
      </c>
      <c r="B11" s="69" t="s">
        <v>323</v>
      </c>
      <c r="C11" s="70">
        <v>2021</v>
      </c>
      <c r="D11" s="70">
        <v>701333</v>
      </c>
      <c r="E11" s="79">
        <v>0.17560975609756099</v>
      </c>
      <c r="F11" s="79">
        <v>-0.18</v>
      </c>
      <c r="G11" s="71">
        <f t="shared" si="0"/>
        <v>-4.3902439024390005E-3</v>
      </c>
    </row>
    <row r="12" spans="1:9" x14ac:dyDescent="0.25">
      <c r="A12" s="69" t="s">
        <v>155</v>
      </c>
      <c r="B12" s="69" t="s">
        <v>286</v>
      </c>
      <c r="C12" s="70">
        <v>2021</v>
      </c>
      <c r="D12" s="70">
        <v>701283</v>
      </c>
      <c r="E12" s="79">
        <v>90</v>
      </c>
      <c r="F12" s="79">
        <v>-83.215800000000002</v>
      </c>
      <c r="G12" s="71">
        <f t="shared" si="0"/>
        <v>6.7841999999999985</v>
      </c>
    </row>
    <row r="13" spans="1:9" x14ac:dyDescent="0.25">
      <c r="A13" s="69" t="s">
        <v>37</v>
      </c>
      <c r="B13" s="69" t="s">
        <v>129</v>
      </c>
      <c r="C13" s="70">
        <v>2021</v>
      </c>
      <c r="D13" s="70">
        <v>701317</v>
      </c>
      <c r="E13" s="79">
        <v>18</v>
      </c>
      <c r="F13" s="79">
        <v>35.611199999999997</v>
      </c>
      <c r="G13" s="71">
        <f t="shared" si="0"/>
        <v>53.611199999999997</v>
      </c>
    </row>
    <row r="14" spans="1:9" x14ac:dyDescent="0.25">
      <c r="A14" s="69" t="s">
        <v>18</v>
      </c>
      <c r="B14" s="69" t="s">
        <v>287</v>
      </c>
      <c r="C14" s="70">
        <v>2021</v>
      </c>
      <c r="D14" s="70">
        <v>701337</v>
      </c>
      <c r="E14" s="79">
        <v>108.00000000000001</v>
      </c>
      <c r="F14" s="79">
        <v>54.3078</v>
      </c>
      <c r="G14" s="71">
        <f t="shared" si="0"/>
        <v>162.30780000000001</v>
      </c>
    </row>
    <row r="15" spans="1:9" x14ac:dyDescent="0.25">
      <c r="A15" s="69" t="s">
        <v>282</v>
      </c>
      <c r="B15" s="69" t="s">
        <v>157</v>
      </c>
      <c r="C15" s="70">
        <v>2021</v>
      </c>
      <c r="D15" s="70">
        <v>701291</v>
      </c>
      <c r="E15" s="79">
        <v>126.00000000000001</v>
      </c>
      <c r="F15" s="79">
        <v>-1.6540199999999894</v>
      </c>
      <c r="G15" s="71">
        <f t="shared" si="0"/>
        <v>124.34598000000003</v>
      </c>
    </row>
    <row r="16" spans="1:9" x14ac:dyDescent="0.25">
      <c r="A16" s="69" t="s">
        <v>282</v>
      </c>
      <c r="B16" s="69" t="s">
        <v>288</v>
      </c>
      <c r="C16" s="70">
        <v>2021</v>
      </c>
      <c r="D16" s="70">
        <v>701319</v>
      </c>
      <c r="E16" s="79">
        <v>12600.000000000002</v>
      </c>
      <c r="F16" s="79">
        <v>1708.3841760000005</v>
      </c>
      <c r="G16" s="71">
        <f t="shared" si="0"/>
        <v>14308.384176000003</v>
      </c>
      <c r="I16" s="89"/>
    </row>
    <row r="17" spans="1:7" x14ac:dyDescent="0.25">
      <c r="A17" s="69" t="s">
        <v>88</v>
      </c>
      <c r="B17" s="69" t="s">
        <v>290</v>
      </c>
      <c r="C17" s="70">
        <v>2021</v>
      </c>
      <c r="D17" s="70">
        <v>701249</v>
      </c>
      <c r="E17" s="79">
        <v>36</v>
      </c>
      <c r="F17" s="79">
        <v>-0.13319999999999999</v>
      </c>
      <c r="G17" s="71">
        <f t="shared" si="0"/>
        <v>35.866799999999998</v>
      </c>
    </row>
    <row r="18" spans="1:7" x14ac:dyDescent="0.25">
      <c r="A18" s="69" t="s">
        <v>88</v>
      </c>
      <c r="B18" s="69" t="s">
        <v>291</v>
      </c>
      <c r="C18" s="70">
        <v>2021</v>
      </c>
      <c r="D18" s="70">
        <v>701251</v>
      </c>
      <c r="E18" s="79">
        <v>34.204878048780493</v>
      </c>
      <c r="F18" s="79">
        <v>-11.52</v>
      </c>
      <c r="G18" s="71">
        <f t="shared" si="0"/>
        <v>22.684878048780494</v>
      </c>
    </row>
    <row r="19" spans="1:7" x14ac:dyDescent="0.25">
      <c r="A19" s="69" t="s">
        <v>88</v>
      </c>
      <c r="B19" s="69" t="s">
        <v>292</v>
      </c>
      <c r="C19" s="70">
        <v>2021</v>
      </c>
      <c r="D19" s="70">
        <v>701253</v>
      </c>
      <c r="E19" s="79">
        <v>21.6</v>
      </c>
      <c r="F19" s="79">
        <v>-3.2273999999999998</v>
      </c>
      <c r="G19" s="71">
        <f t="shared" si="0"/>
        <v>18.372600000000002</v>
      </c>
    </row>
    <row r="20" spans="1:7" x14ac:dyDescent="0.25">
      <c r="A20" s="69" t="s">
        <v>88</v>
      </c>
      <c r="B20" s="69" t="s">
        <v>293</v>
      </c>
      <c r="C20" s="70">
        <v>2021</v>
      </c>
      <c r="D20" s="70">
        <v>701255</v>
      </c>
      <c r="E20" s="79">
        <v>3.6</v>
      </c>
      <c r="F20" s="79">
        <v>1.3157999999999999</v>
      </c>
      <c r="G20" s="71">
        <f t="shared" si="0"/>
        <v>4.9157999999999999</v>
      </c>
    </row>
    <row r="21" spans="1:7" x14ac:dyDescent="0.25">
      <c r="A21" s="69" t="s">
        <v>88</v>
      </c>
      <c r="B21" s="69" t="s">
        <v>294</v>
      </c>
      <c r="C21" s="70">
        <v>2021</v>
      </c>
      <c r="D21" s="70">
        <v>701257</v>
      </c>
      <c r="E21" s="79">
        <v>43.2</v>
      </c>
      <c r="F21" s="79">
        <v>16.034399999999998</v>
      </c>
      <c r="G21" s="71">
        <f t="shared" si="0"/>
        <v>59.234400000000001</v>
      </c>
    </row>
    <row r="22" spans="1:7" x14ac:dyDescent="0.25">
      <c r="A22" s="69" t="s">
        <v>88</v>
      </c>
      <c r="B22" s="69" t="s">
        <v>295</v>
      </c>
      <c r="C22" s="70">
        <v>2021</v>
      </c>
      <c r="D22" s="70">
        <v>701259</v>
      </c>
      <c r="E22" s="79">
        <v>32.4</v>
      </c>
      <c r="F22" s="79">
        <v>3.1715999999999998</v>
      </c>
      <c r="G22" s="71">
        <f t="shared" si="0"/>
        <v>35.571599999999997</v>
      </c>
    </row>
    <row r="23" spans="1:7" x14ac:dyDescent="0.25">
      <c r="A23" s="69" t="s">
        <v>88</v>
      </c>
      <c r="B23" s="69" t="s">
        <v>296</v>
      </c>
      <c r="C23" s="70">
        <v>2021</v>
      </c>
      <c r="D23" s="70">
        <v>701261</v>
      </c>
      <c r="E23" s="79">
        <v>54.000000000000007</v>
      </c>
      <c r="F23" s="79">
        <v>-44.242199999999997</v>
      </c>
      <c r="G23" s="71">
        <f t="shared" si="0"/>
        <v>9.7578000000000102</v>
      </c>
    </row>
    <row r="24" spans="1:7" x14ac:dyDescent="0.25">
      <c r="A24" s="69" t="s">
        <v>88</v>
      </c>
      <c r="B24" s="69" t="s">
        <v>297</v>
      </c>
      <c r="C24" s="70">
        <v>2021</v>
      </c>
      <c r="D24" s="70">
        <v>701263</v>
      </c>
      <c r="E24" s="79">
        <v>45</v>
      </c>
      <c r="F24" s="79">
        <v>-20.538</v>
      </c>
      <c r="G24" s="71">
        <f t="shared" si="0"/>
        <v>24.462</v>
      </c>
    </row>
    <row r="25" spans="1:7" x14ac:dyDescent="0.25">
      <c r="A25" s="69" t="s">
        <v>88</v>
      </c>
      <c r="B25" s="69" t="s">
        <v>298</v>
      </c>
      <c r="C25" s="70">
        <v>2021</v>
      </c>
      <c r="D25" s="70">
        <v>701265</v>
      </c>
      <c r="E25" s="79">
        <v>14.4</v>
      </c>
      <c r="F25" s="79">
        <v>10.166399999999999</v>
      </c>
      <c r="G25" s="71">
        <f t="shared" si="0"/>
        <v>24.566400000000002</v>
      </c>
    </row>
    <row r="26" spans="1:7" x14ac:dyDescent="0.25">
      <c r="A26" s="69" t="s">
        <v>88</v>
      </c>
      <c r="B26" s="69" t="s">
        <v>299</v>
      </c>
      <c r="C26" s="70">
        <v>2021</v>
      </c>
      <c r="D26" s="70">
        <v>701267</v>
      </c>
      <c r="E26" s="79">
        <v>111.6</v>
      </c>
      <c r="F26" s="79">
        <v>-29.077199999999998</v>
      </c>
      <c r="G26" s="71">
        <f t="shared" si="0"/>
        <v>82.522799999999989</v>
      </c>
    </row>
    <row r="27" spans="1:7" x14ac:dyDescent="0.25">
      <c r="A27" s="69" t="s">
        <v>88</v>
      </c>
      <c r="B27" s="69" t="s">
        <v>300</v>
      </c>
      <c r="C27" s="70">
        <v>2021</v>
      </c>
      <c r="D27" s="70">
        <v>701269</v>
      </c>
      <c r="E27" s="79">
        <v>126.00000000000001</v>
      </c>
      <c r="F27" s="79">
        <v>-44.051400000000001</v>
      </c>
      <c r="G27" s="71">
        <f t="shared" si="0"/>
        <v>81.948600000000013</v>
      </c>
    </row>
    <row r="28" spans="1:7" x14ac:dyDescent="0.25">
      <c r="A28" s="69" t="s">
        <v>88</v>
      </c>
      <c r="B28" s="69" t="s">
        <v>301</v>
      </c>
      <c r="C28" s="70">
        <v>2021</v>
      </c>
      <c r="D28" s="70">
        <v>701271</v>
      </c>
      <c r="E28" s="79">
        <v>270</v>
      </c>
      <c r="F28" s="79">
        <v>99</v>
      </c>
      <c r="G28" s="71">
        <f t="shared" si="0"/>
        <v>369</v>
      </c>
    </row>
    <row r="29" spans="1:7" x14ac:dyDescent="0.25">
      <c r="A29" s="69" t="s">
        <v>88</v>
      </c>
      <c r="B29" s="69" t="s">
        <v>302</v>
      </c>
      <c r="C29" s="70">
        <v>2021</v>
      </c>
      <c r="D29" s="70">
        <v>701273</v>
      </c>
      <c r="E29" s="79">
        <v>90</v>
      </c>
      <c r="F29" s="79">
        <v>-31.199400000000001</v>
      </c>
      <c r="G29" s="71">
        <f t="shared" si="0"/>
        <v>58.800600000000003</v>
      </c>
    </row>
    <row r="30" spans="1:7" x14ac:dyDescent="0.25">
      <c r="A30" s="69" t="s">
        <v>88</v>
      </c>
      <c r="B30" s="69" t="s">
        <v>303</v>
      </c>
      <c r="C30" s="70">
        <v>2021</v>
      </c>
      <c r="D30" s="70">
        <v>701275</v>
      </c>
      <c r="E30" s="79">
        <v>54.000000000000007</v>
      </c>
      <c r="F30" s="79">
        <v>-14.0526</v>
      </c>
      <c r="G30" s="71">
        <f t="shared" si="0"/>
        <v>39.947400000000009</v>
      </c>
    </row>
    <row r="31" spans="1:7" x14ac:dyDescent="0.25">
      <c r="A31" s="69" t="s">
        <v>69</v>
      </c>
      <c r="B31" s="69" t="s">
        <v>90</v>
      </c>
      <c r="C31" s="70">
        <v>2021</v>
      </c>
      <c r="D31" s="70">
        <v>701339</v>
      </c>
      <c r="E31" s="79">
        <v>180.00000000000003</v>
      </c>
      <c r="F31" s="79">
        <v>-36.9</v>
      </c>
      <c r="G31" s="71">
        <f t="shared" si="0"/>
        <v>143.10000000000002</v>
      </c>
    </row>
    <row r="32" spans="1:7" x14ac:dyDescent="0.25">
      <c r="A32" s="69" t="s">
        <v>282</v>
      </c>
      <c r="B32" s="69" t="s">
        <v>158</v>
      </c>
      <c r="C32" s="70">
        <v>2021</v>
      </c>
      <c r="D32" s="70">
        <v>701285</v>
      </c>
      <c r="E32" s="79">
        <v>360.00000000000006</v>
      </c>
      <c r="F32" s="79">
        <v>-162.6156</v>
      </c>
      <c r="G32" s="71">
        <f t="shared" si="0"/>
        <v>197.38440000000006</v>
      </c>
    </row>
    <row r="33" spans="1:7" x14ac:dyDescent="0.25">
      <c r="A33" s="69" t="s">
        <v>56</v>
      </c>
      <c r="B33" s="69" t="s">
        <v>159</v>
      </c>
      <c r="C33" s="70">
        <v>2021</v>
      </c>
      <c r="D33" s="70">
        <v>701311</v>
      </c>
      <c r="E33" s="79">
        <v>12090.54</v>
      </c>
      <c r="F33" s="79">
        <v>4396.3976700000003</v>
      </c>
      <c r="G33" s="71">
        <f t="shared" si="0"/>
        <v>16486.937669999999</v>
      </c>
    </row>
    <row r="34" spans="1:7" x14ac:dyDescent="0.25">
      <c r="A34" s="69" t="s">
        <v>53</v>
      </c>
      <c r="B34" s="69" t="s">
        <v>160</v>
      </c>
      <c r="C34" s="70">
        <v>2021</v>
      </c>
      <c r="D34" s="70">
        <v>701287</v>
      </c>
      <c r="E34" s="79">
        <v>594</v>
      </c>
      <c r="F34" s="79">
        <v>-83.199600000000004</v>
      </c>
      <c r="G34" s="71">
        <f t="shared" si="0"/>
        <v>510.80039999999997</v>
      </c>
    </row>
    <row r="35" spans="1:7" x14ac:dyDescent="0.25">
      <c r="A35" s="69" t="s">
        <v>282</v>
      </c>
      <c r="B35" s="69" t="s">
        <v>304</v>
      </c>
      <c r="C35" s="70">
        <v>2021</v>
      </c>
      <c r="D35" s="70">
        <v>701321</v>
      </c>
      <c r="E35" s="79">
        <v>16.2</v>
      </c>
      <c r="F35" s="79">
        <v>13.269600000000001</v>
      </c>
      <c r="G35" s="71">
        <f t="shared" si="0"/>
        <v>29.4696</v>
      </c>
    </row>
    <row r="36" spans="1:7" x14ac:dyDescent="0.25">
      <c r="A36" s="69" t="s">
        <v>282</v>
      </c>
      <c r="B36" s="69" t="s">
        <v>305</v>
      </c>
      <c r="C36" s="70">
        <v>2021</v>
      </c>
      <c r="D36" s="70">
        <v>701323</v>
      </c>
      <c r="E36" s="79">
        <v>48.604878048780492</v>
      </c>
      <c r="F36" s="79">
        <v>-1.2726</v>
      </c>
      <c r="G36" s="71">
        <f t="shared" si="0"/>
        <v>47.332278048780495</v>
      </c>
    </row>
    <row r="37" spans="1:7" x14ac:dyDescent="0.25">
      <c r="A37" s="69" t="s">
        <v>282</v>
      </c>
      <c r="B37" s="69" t="s">
        <v>306</v>
      </c>
      <c r="C37" s="70">
        <v>2021</v>
      </c>
      <c r="D37" s="70">
        <v>701341</v>
      </c>
      <c r="E37" s="79">
        <v>48.604878048780492</v>
      </c>
      <c r="F37" s="79">
        <v>54.028799999999997</v>
      </c>
      <c r="G37" s="71">
        <f t="shared" si="0"/>
        <v>102.6336780487805</v>
      </c>
    </row>
    <row r="38" spans="1:7" x14ac:dyDescent="0.25">
      <c r="A38" s="69" t="s">
        <v>282</v>
      </c>
      <c r="B38" s="69" t="s">
        <v>307</v>
      </c>
      <c r="C38" s="70">
        <v>2021</v>
      </c>
      <c r="D38" s="70">
        <v>701289</v>
      </c>
      <c r="E38" s="79">
        <v>2.16</v>
      </c>
      <c r="F38" s="79">
        <v>-2.0375999999999999</v>
      </c>
      <c r="G38" s="71">
        <f t="shared" si="0"/>
        <v>0.12240000000000029</v>
      </c>
    </row>
    <row r="39" spans="1:7" x14ac:dyDescent="0.25">
      <c r="A39" s="69" t="s">
        <v>308</v>
      </c>
      <c r="B39" s="69" t="s">
        <v>162</v>
      </c>
      <c r="C39" s="70">
        <v>2021</v>
      </c>
      <c r="D39" s="70">
        <v>701293</v>
      </c>
      <c r="E39" s="79">
        <v>0.08</v>
      </c>
      <c r="F39" s="79">
        <v>-0.09</v>
      </c>
      <c r="G39" s="71">
        <f t="shared" si="0"/>
        <v>-9.999999999999995E-3</v>
      </c>
    </row>
    <row r="40" spans="1:7" x14ac:dyDescent="0.25">
      <c r="A40" s="69" t="s">
        <v>308</v>
      </c>
      <c r="B40" s="69" t="s">
        <v>309</v>
      </c>
      <c r="C40" s="70">
        <v>2021</v>
      </c>
      <c r="D40" s="70">
        <v>701295</v>
      </c>
      <c r="E40" s="79">
        <v>0.08</v>
      </c>
      <c r="F40" s="79">
        <v>1.1916</v>
      </c>
      <c r="G40" s="71">
        <f t="shared" si="0"/>
        <v>1.2716000000000001</v>
      </c>
    </row>
    <row r="41" spans="1:7" x14ac:dyDescent="0.25">
      <c r="A41" s="69" t="s">
        <v>308</v>
      </c>
      <c r="B41" s="69" t="s">
        <v>310</v>
      </c>
      <c r="C41" s="70">
        <v>2021</v>
      </c>
      <c r="D41" s="70">
        <v>701297</v>
      </c>
      <c r="E41" s="79">
        <v>0.18</v>
      </c>
      <c r="F41" s="79">
        <v>128.6694</v>
      </c>
      <c r="G41" s="71">
        <f t="shared" si="0"/>
        <v>128.8494</v>
      </c>
    </row>
    <row r="42" spans="1:7" x14ac:dyDescent="0.25">
      <c r="A42" s="69" t="s">
        <v>308</v>
      </c>
      <c r="B42" s="69" t="s">
        <v>311</v>
      </c>
      <c r="C42" s="70">
        <v>2021</v>
      </c>
      <c r="D42" s="70">
        <v>701299</v>
      </c>
      <c r="E42" s="79">
        <v>0.08</v>
      </c>
      <c r="F42" s="79">
        <v>-0.09</v>
      </c>
      <c r="G42" s="71">
        <f t="shared" si="0"/>
        <v>-9.999999999999995E-3</v>
      </c>
    </row>
    <row r="43" spans="1:7" x14ac:dyDescent="0.25">
      <c r="A43" s="69" t="s">
        <v>282</v>
      </c>
      <c r="B43" s="69" t="s">
        <v>312</v>
      </c>
      <c r="C43" s="70">
        <v>2021</v>
      </c>
      <c r="D43" s="70">
        <v>701301</v>
      </c>
      <c r="E43" s="79">
        <v>45</v>
      </c>
      <c r="F43" s="79">
        <v>-45</v>
      </c>
      <c r="G43" s="71">
        <f t="shared" si="0"/>
        <v>0</v>
      </c>
    </row>
    <row r="44" spans="1:7" x14ac:dyDescent="0.25">
      <c r="A44" s="69" t="s">
        <v>282</v>
      </c>
      <c r="B44" s="69" t="s">
        <v>313</v>
      </c>
      <c r="C44" s="70">
        <v>2021</v>
      </c>
      <c r="D44" s="70">
        <v>701303</v>
      </c>
      <c r="E44" s="79">
        <v>18</v>
      </c>
      <c r="F44" s="79">
        <v>-8.7119999999999997</v>
      </c>
      <c r="G44" s="71">
        <f t="shared" si="0"/>
        <v>9.2880000000000003</v>
      </c>
    </row>
    <row r="45" spans="1:7" x14ac:dyDescent="0.25">
      <c r="A45" s="69" t="s">
        <v>282</v>
      </c>
      <c r="B45" s="69" t="s">
        <v>314</v>
      </c>
      <c r="C45" s="70">
        <v>2021</v>
      </c>
      <c r="D45" s="70">
        <v>701305</v>
      </c>
      <c r="E45" s="79">
        <v>3.24</v>
      </c>
      <c r="F45" s="79">
        <v>-3.2399999999999998</v>
      </c>
      <c r="G45" s="71">
        <f t="shared" si="0"/>
        <v>0</v>
      </c>
    </row>
    <row r="46" spans="1:7" x14ac:dyDescent="0.25">
      <c r="A46" s="69" t="s">
        <v>282</v>
      </c>
      <c r="B46" s="69" t="s">
        <v>315</v>
      </c>
      <c r="C46" s="70">
        <v>2021</v>
      </c>
      <c r="D46" s="70">
        <v>701307</v>
      </c>
      <c r="E46" s="79">
        <v>28.8</v>
      </c>
      <c r="F46" s="79">
        <v>-25.212599999999998</v>
      </c>
      <c r="G46" s="71">
        <f t="shared" si="0"/>
        <v>3.5874000000000024</v>
      </c>
    </row>
    <row r="47" spans="1:7" x14ac:dyDescent="0.25">
      <c r="A47" s="69" t="s">
        <v>282</v>
      </c>
      <c r="B47" s="69" t="s">
        <v>316</v>
      </c>
      <c r="C47" s="70">
        <v>2021</v>
      </c>
      <c r="D47" s="70">
        <v>701309</v>
      </c>
      <c r="E47" s="79">
        <v>59.404878048780496</v>
      </c>
      <c r="F47" s="79">
        <v>29.5092</v>
      </c>
      <c r="G47" s="71">
        <f t="shared" si="0"/>
        <v>88.914078048780496</v>
      </c>
    </row>
    <row r="48" spans="1:7" x14ac:dyDescent="0.25">
      <c r="A48" s="69" t="s">
        <v>282</v>
      </c>
      <c r="B48" s="69" t="s">
        <v>317</v>
      </c>
      <c r="C48" s="70">
        <v>2021</v>
      </c>
      <c r="D48" s="70">
        <v>701325</v>
      </c>
      <c r="E48" s="79">
        <v>144</v>
      </c>
      <c r="F48" s="79">
        <v>-105.03</v>
      </c>
      <c r="G48" s="71">
        <f t="shared" si="0"/>
        <v>38.97</v>
      </c>
    </row>
    <row r="49" spans="1:7" x14ac:dyDescent="0.25">
      <c r="A49" s="69" t="s">
        <v>282</v>
      </c>
      <c r="B49" s="69" t="s">
        <v>318</v>
      </c>
      <c r="C49" s="70">
        <v>2021</v>
      </c>
      <c r="D49" s="70">
        <v>701327</v>
      </c>
      <c r="E49" s="79">
        <v>162</v>
      </c>
      <c r="F49" s="79">
        <v>155.72880000000001</v>
      </c>
      <c r="G49" s="71">
        <f t="shared" si="0"/>
        <v>317.72879999999998</v>
      </c>
    </row>
    <row r="50" spans="1:7" x14ac:dyDescent="0.25">
      <c r="A50" s="69" t="s">
        <v>282</v>
      </c>
      <c r="B50" s="69" t="s">
        <v>319</v>
      </c>
      <c r="C50" s="70">
        <v>2021</v>
      </c>
      <c r="D50" s="70">
        <v>701329</v>
      </c>
      <c r="E50" s="79">
        <v>90.9</v>
      </c>
      <c r="F50" s="79">
        <v>-72.0792</v>
      </c>
      <c r="G50" s="71">
        <f t="shared" si="0"/>
        <v>18.820800000000006</v>
      </c>
    </row>
    <row r="51" spans="1:7" ht="15" customHeight="1" x14ac:dyDescent="0.25">
      <c r="A51" s="69" t="s">
        <v>308</v>
      </c>
      <c r="B51" s="82" t="s">
        <v>320</v>
      </c>
      <c r="C51" s="70">
        <v>2021</v>
      </c>
      <c r="D51" s="70">
        <v>701331</v>
      </c>
      <c r="E51" s="79">
        <v>108.00000000000001</v>
      </c>
      <c r="F51" s="79">
        <v>13.775399999999999</v>
      </c>
      <c r="G51" s="71">
        <f t="shared" si="0"/>
        <v>121.77540000000002</v>
      </c>
    </row>
    <row r="52" spans="1:7" ht="12" customHeight="1" x14ac:dyDescent="0.25">
      <c r="A52" s="69" t="s">
        <v>282</v>
      </c>
      <c r="B52" s="69" t="s">
        <v>321</v>
      </c>
      <c r="C52" s="70">
        <v>2021</v>
      </c>
      <c r="D52" s="70">
        <v>701343</v>
      </c>
      <c r="E52" s="79">
        <v>84.604878048780492</v>
      </c>
      <c r="F52" s="79">
        <v>-48.4056</v>
      </c>
      <c r="G52" s="71">
        <f t="shared" si="0"/>
        <v>36.199278048780492</v>
      </c>
    </row>
    <row r="53" spans="1:7" x14ac:dyDescent="0.25">
      <c r="D53" s="67"/>
    </row>
    <row r="54" spans="1:7" ht="21" x14ac:dyDescent="0.25">
      <c r="D54" s="72"/>
      <c r="E54" s="80" t="s">
        <v>31</v>
      </c>
      <c r="F54" s="80" t="s">
        <v>32</v>
      </c>
      <c r="G54" s="80" t="s">
        <v>33</v>
      </c>
    </row>
    <row r="55" spans="1:7" x14ac:dyDescent="0.25">
      <c r="D55" s="72"/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71">
        <f>SUM(E5:E52)</f>
        <v>29750.560000000009</v>
      </c>
      <c r="F56" s="71">
        <f>SUM(F5:F52)</f>
        <v>6303.5792460000002</v>
      </c>
      <c r="G56" s="71">
        <f>SUM(G5:G52)</f>
        <v>36054.139245999977</v>
      </c>
    </row>
  </sheetData>
  <conditionalFormatting sqref="B2">
    <cfRule type="cellIs" dxfId="99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1"/>
  <sheetViews>
    <sheetView workbookViewId="0"/>
  </sheetViews>
  <sheetFormatPr defaultColWidth="12.453125" defaultRowHeight="10.5" x14ac:dyDescent="0.25"/>
  <cols>
    <col min="1" max="1" width="22.453125" style="68" customWidth="1"/>
    <col min="2" max="2" width="38.26953125" style="68" customWidth="1"/>
    <col min="3" max="3" width="16.81640625" style="68" bestFit="1" customWidth="1"/>
    <col min="4" max="4" width="27.81640625" style="68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2021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66" t="s">
        <v>2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282</v>
      </c>
      <c r="B5" s="69" t="s">
        <v>79</v>
      </c>
      <c r="C5" s="70">
        <v>2021</v>
      </c>
      <c r="D5" s="70">
        <v>700930</v>
      </c>
      <c r="E5" s="71">
        <v>215.29</v>
      </c>
      <c r="F5" s="71">
        <v>8.66</v>
      </c>
      <c r="G5" s="71">
        <f>E5+F5</f>
        <v>223.95</v>
      </c>
    </row>
    <row r="6" spans="1:7" x14ac:dyDescent="0.25">
      <c r="A6" s="69" t="s">
        <v>324</v>
      </c>
      <c r="B6" s="69"/>
      <c r="C6" s="70">
        <v>2021</v>
      </c>
      <c r="D6" s="70">
        <v>700912</v>
      </c>
      <c r="E6" s="71">
        <v>362230.55</v>
      </c>
      <c r="F6" s="71">
        <v>7151.63</v>
      </c>
      <c r="G6" s="71">
        <f t="shared" ref="G6:G52" si="0">E6+F6</f>
        <v>369382.18</v>
      </c>
    </row>
    <row r="7" spans="1:7" x14ac:dyDescent="0.25">
      <c r="A7" s="69" t="s">
        <v>282</v>
      </c>
      <c r="B7" s="69" t="s">
        <v>80</v>
      </c>
      <c r="C7" s="70">
        <v>2021</v>
      </c>
      <c r="D7" s="70">
        <v>700933</v>
      </c>
      <c r="E7" s="71">
        <v>18031</v>
      </c>
      <c r="F7" s="71">
        <v>-64.03</v>
      </c>
      <c r="G7" s="71">
        <f t="shared" si="0"/>
        <v>17966.97</v>
      </c>
    </row>
    <row r="8" spans="1:7" x14ac:dyDescent="0.25">
      <c r="A8" s="69" t="s">
        <v>282</v>
      </c>
      <c r="B8" s="69" t="s">
        <v>80</v>
      </c>
      <c r="C8" s="70">
        <v>2021</v>
      </c>
      <c r="D8" s="70">
        <v>700934</v>
      </c>
      <c r="E8" s="71">
        <v>3559</v>
      </c>
      <c r="F8" s="71">
        <v>75.42</v>
      </c>
      <c r="G8" s="71">
        <f t="shared" si="0"/>
        <v>3634.42</v>
      </c>
    </row>
    <row r="9" spans="1:7" x14ac:dyDescent="0.25">
      <c r="A9" s="69" t="s">
        <v>325</v>
      </c>
      <c r="B9" s="69" t="s">
        <v>81</v>
      </c>
      <c r="C9" s="70">
        <v>2021</v>
      </c>
      <c r="D9" s="70">
        <v>700937</v>
      </c>
      <c r="E9" s="71">
        <v>2261069.64</v>
      </c>
      <c r="F9" s="71">
        <v>5023.8599999999997</v>
      </c>
      <c r="G9" s="71">
        <f t="shared" si="0"/>
        <v>2266093.5</v>
      </c>
    </row>
    <row r="10" spans="1:7" x14ac:dyDescent="0.25">
      <c r="A10" s="69" t="s">
        <v>326</v>
      </c>
      <c r="B10" s="69" t="s">
        <v>327</v>
      </c>
      <c r="C10" s="70">
        <v>2021</v>
      </c>
      <c r="D10" s="70">
        <v>700946</v>
      </c>
      <c r="E10" s="71">
        <v>681503.96</v>
      </c>
      <c r="F10" s="71">
        <v>-16089.51</v>
      </c>
      <c r="G10" s="71">
        <f t="shared" si="0"/>
        <v>665414.44999999995</v>
      </c>
    </row>
    <row r="11" spans="1:7" x14ac:dyDescent="0.25">
      <c r="A11" s="69" t="s">
        <v>325</v>
      </c>
      <c r="B11" s="69" t="s">
        <v>82</v>
      </c>
      <c r="C11" s="70">
        <v>2021</v>
      </c>
      <c r="D11" s="70">
        <v>700929</v>
      </c>
      <c r="E11" s="71">
        <v>5252</v>
      </c>
      <c r="F11" s="71">
        <v>41.99</v>
      </c>
      <c r="G11" s="71">
        <f t="shared" si="0"/>
        <v>5293.99</v>
      </c>
    </row>
    <row r="12" spans="1:7" x14ac:dyDescent="0.25">
      <c r="A12" s="69" t="s">
        <v>325</v>
      </c>
      <c r="B12" s="69" t="s">
        <v>83</v>
      </c>
      <c r="C12" s="70">
        <v>2021</v>
      </c>
      <c r="D12" s="70">
        <v>700938</v>
      </c>
      <c r="E12" s="71">
        <v>37881.75</v>
      </c>
      <c r="F12" s="71">
        <v>-227.85</v>
      </c>
      <c r="G12" s="71">
        <f t="shared" si="0"/>
        <v>37653.9</v>
      </c>
    </row>
    <row r="13" spans="1:7" x14ac:dyDescent="0.25">
      <c r="A13" s="69" t="s">
        <v>328</v>
      </c>
      <c r="B13" s="69" t="s">
        <v>286</v>
      </c>
      <c r="C13" s="70">
        <v>2021</v>
      </c>
      <c r="D13" s="70">
        <v>700939</v>
      </c>
      <c r="E13" s="71">
        <v>32154.85</v>
      </c>
      <c r="F13" s="71">
        <v>1961.74</v>
      </c>
      <c r="G13" s="71">
        <f t="shared" si="0"/>
        <v>34116.589999999997</v>
      </c>
    </row>
    <row r="14" spans="1:7" x14ac:dyDescent="0.25">
      <c r="A14" s="69" t="s">
        <v>329</v>
      </c>
      <c r="B14" s="69" t="s">
        <v>330</v>
      </c>
      <c r="C14" s="70">
        <v>2021</v>
      </c>
      <c r="D14" s="70">
        <v>700935</v>
      </c>
      <c r="E14" s="71">
        <v>5136823.9800000004</v>
      </c>
      <c r="F14" s="71">
        <v>182015.65</v>
      </c>
      <c r="G14" s="71">
        <f t="shared" si="0"/>
        <v>5318839.6300000008</v>
      </c>
    </row>
    <row r="15" spans="1:7" x14ac:dyDescent="0.25">
      <c r="A15" s="69" t="s">
        <v>282</v>
      </c>
      <c r="B15" s="69" t="s">
        <v>331</v>
      </c>
      <c r="C15" s="70">
        <v>2021</v>
      </c>
      <c r="D15" s="70">
        <v>700940</v>
      </c>
      <c r="E15" s="71">
        <v>252056.01</v>
      </c>
      <c r="F15" s="71">
        <v>-1854.25</v>
      </c>
      <c r="G15" s="71">
        <f t="shared" si="0"/>
        <v>250201.76</v>
      </c>
    </row>
    <row r="16" spans="1:7" x14ac:dyDescent="0.25">
      <c r="A16" s="69" t="s">
        <v>324</v>
      </c>
      <c r="B16" s="69" t="s">
        <v>84</v>
      </c>
      <c r="C16" s="70">
        <v>2021</v>
      </c>
      <c r="D16" s="70">
        <v>700931</v>
      </c>
      <c r="E16" s="71">
        <v>82784.44</v>
      </c>
      <c r="F16" s="71">
        <v>741.96</v>
      </c>
      <c r="G16" s="71">
        <f t="shared" si="0"/>
        <v>83526.400000000009</v>
      </c>
    </row>
    <row r="17" spans="1:7" x14ac:dyDescent="0.25">
      <c r="A17" s="69" t="s">
        <v>85</v>
      </c>
      <c r="B17" s="69"/>
      <c r="C17" s="70">
        <v>2021</v>
      </c>
      <c r="D17" s="70">
        <v>700942</v>
      </c>
      <c r="E17" s="71">
        <v>11108.5</v>
      </c>
      <c r="F17" s="71">
        <v>0</v>
      </c>
      <c r="G17" s="71">
        <f t="shared" si="0"/>
        <v>11108.5</v>
      </c>
    </row>
    <row r="18" spans="1:7" x14ac:dyDescent="0.25">
      <c r="A18" s="69" t="s">
        <v>85</v>
      </c>
      <c r="B18" s="69" t="s">
        <v>68</v>
      </c>
      <c r="C18" s="70">
        <v>2021</v>
      </c>
      <c r="D18" s="70">
        <v>700947</v>
      </c>
      <c r="E18" s="71">
        <v>257.04000000000002</v>
      </c>
      <c r="F18" s="71">
        <v>26.25</v>
      </c>
      <c r="G18" s="71">
        <f t="shared" si="0"/>
        <v>283.29000000000002</v>
      </c>
    </row>
    <row r="19" spans="1:7" x14ac:dyDescent="0.25">
      <c r="A19" s="69" t="s">
        <v>332</v>
      </c>
      <c r="B19" s="69" t="s">
        <v>333</v>
      </c>
      <c r="C19" s="70">
        <v>2021</v>
      </c>
      <c r="D19" s="70">
        <v>700908</v>
      </c>
      <c r="E19" s="71">
        <v>3340535.02</v>
      </c>
      <c r="F19" s="71">
        <v>-920372.26</v>
      </c>
      <c r="G19" s="71">
        <f t="shared" si="0"/>
        <v>2420162.7599999998</v>
      </c>
    </row>
    <row r="20" spans="1:7" x14ac:dyDescent="0.25">
      <c r="A20" s="69" t="s">
        <v>332</v>
      </c>
      <c r="B20" s="69" t="s">
        <v>334</v>
      </c>
      <c r="C20" s="70">
        <v>2021</v>
      </c>
      <c r="D20" s="70">
        <v>700909</v>
      </c>
      <c r="E20" s="71">
        <v>4668970.211500003</v>
      </c>
      <c r="F20" s="71">
        <v>-236771.68</v>
      </c>
      <c r="G20" s="71">
        <f t="shared" si="0"/>
        <v>4432198.5315000033</v>
      </c>
    </row>
    <row r="21" spans="1:7" x14ac:dyDescent="0.25">
      <c r="A21" s="69" t="s">
        <v>332</v>
      </c>
      <c r="B21" s="69" t="s">
        <v>333</v>
      </c>
      <c r="C21" s="70">
        <v>2021</v>
      </c>
      <c r="D21" s="70" t="s">
        <v>92</v>
      </c>
      <c r="E21" s="71">
        <v>200</v>
      </c>
      <c r="F21" s="71">
        <v>0</v>
      </c>
      <c r="G21" s="71">
        <f t="shared" si="0"/>
        <v>200</v>
      </c>
    </row>
    <row r="22" spans="1:7" x14ac:dyDescent="0.25">
      <c r="A22" s="69" t="s">
        <v>332</v>
      </c>
      <c r="B22" s="69" t="s">
        <v>333</v>
      </c>
      <c r="C22" s="70">
        <v>2021</v>
      </c>
      <c r="D22" s="70" t="s">
        <v>93</v>
      </c>
      <c r="E22" s="71">
        <v>1000</v>
      </c>
      <c r="F22" s="71">
        <v>0</v>
      </c>
      <c r="G22" s="71">
        <f t="shared" si="0"/>
        <v>1000</v>
      </c>
    </row>
    <row r="23" spans="1:7" x14ac:dyDescent="0.25">
      <c r="A23" s="69" t="s">
        <v>332</v>
      </c>
      <c r="B23" s="69" t="s">
        <v>333</v>
      </c>
      <c r="C23" s="70">
        <v>2021</v>
      </c>
      <c r="D23" s="70" t="s">
        <v>94</v>
      </c>
      <c r="E23" s="71">
        <v>80000</v>
      </c>
      <c r="F23" s="71">
        <v>0</v>
      </c>
      <c r="G23" s="71">
        <f t="shared" si="0"/>
        <v>80000</v>
      </c>
    </row>
    <row r="24" spans="1:7" x14ac:dyDescent="0.25">
      <c r="A24" s="69" t="s">
        <v>332</v>
      </c>
      <c r="B24" s="69" t="s">
        <v>333</v>
      </c>
      <c r="C24" s="70">
        <v>2021</v>
      </c>
      <c r="D24" s="70" t="s">
        <v>95</v>
      </c>
      <c r="E24" s="71">
        <v>1008.58</v>
      </c>
      <c r="F24" s="71">
        <v>0</v>
      </c>
      <c r="G24" s="71">
        <f t="shared" si="0"/>
        <v>1008.58</v>
      </c>
    </row>
    <row r="25" spans="1:7" x14ac:dyDescent="0.25">
      <c r="A25" s="69" t="s">
        <v>332</v>
      </c>
      <c r="B25" s="69" t="s">
        <v>333</v>
      </c>
      <c r="C25" s="70">
        <v>2021</v>
      </c>
      <c r="D25" s="70" t="s">
        <v>96</v>
      </c>
      <c r="E25" s="71">
        <v>144759.59</v>
      </c>
      <c r="F25" s="71">
        <v>0</v>
      </c>
      <c r="G25" s="71">
        <f t="shared" si="0"/>
        <v>144759.59</v>
      </c>
    </row>
    <row r="26" spans="1:7" x14ac:dyDescent="0.25">
      <c r="A26" s="69" t="s">
        <v>332</v>
      </c>
      <c r="B26" s="69" t="s">
        <v>334</v>
      </c>
      <c r="C26" s="70">
        <v>2021</v>
      </c>
      <c r="D26" s="70" t="s">
        <v>97</v>
      </c>
      <c r="E26" s="71">
        <v>20000</v>
      </c>
      <c r="F26" s="71">
        <v>0</v>
      </c>
      <c r="G26" s="71">
        <f t="shared" si="0"/>
        <v>20000</v>
      </c>
    </row>
    <row r="27" spans="1:7" x14ac:dyDescent="0.25">
      <c r="A27" s="69" t="s">
        <v>86</v>
      </c>
      <c r="B27" s="69" t="s">
        <v>87</v>
      </c>
      <c r="C27" s="70">
        <v>2021</v>
      </c>
      <c r="D27" s="70">
        <v>700910</v>
      </c>
      <c r="E27" s="71">
        <v>1508.58</v>
      </c>
      <c r="F27" s="71">
        <v>-79.64</v>
      </c>
      <c r="G27" s="71">
        <f t="shared" si="0"/>
        <v>1428.9399999999998</v>
      </c>
    </row>
    <row r="28" spans="1:7" x14ac:dyDescent="0.25">
      <c r="A28" s="69" t="s">
        <v>282</v>
      </c>
      <c r="B28" s="69" t="s">
        <v>335</v>
      </c>
      <c r="C28" s="70">
        <v>2021</v>
      </c>
      <c r="D28" s="70">
        <v>700945</v>
      </c>
      <c r="E28" s="71">
        <v>5260.87</v>
      </c>
      <c r="F28" s="71">
        <v>-502.93</v>
      </c>
      <c r="G28" s="71">
        <f t="shared" si="0"/>
        <v>4757.9399999999996</v>
      </c>
    </row>
    <row r="29" spans="1:7" x14ac:dyDescent="0.25">
      <c r="A29" s="69" t="s">
        <v>282</v>
      </c>
      <c r="B29" s="69" t="s">
        <v>336</v>
      </c>
      <c r="C29" s="70">
        <v>2021</v>
      </c>
      <c r="D29" s="70">
        <v>700943</v>
      </c>
      <c r="E29" s="71">
        <v>6622.09</v>
      </c>
      <c r="F29" s="71">
        <v>0</v>
      </c>
      <c r="G29" s="71">
        <f t="shared" si="0"/>
        <v>6622.09</v>
      </c>
    </row>
    <row r="30" spans="1:7" x14ac:dyDescent="0.25">
      <c r="A30" s="69" t="s">
        <v>282</v>
      </c>
      <c r="B30" s="69" t="s">
        <v>288</v>
      </c>
      <c r="C30" s="70">
        <v>2021</v>
      </c>
      <c r="D30" s="70">
        <v>700944</v>
      </c>
      <c r="E30" s="71">
        <v>4105.2299999999996</v>
      </c>
      <c r="F30" s="71">
        <v>0</v>
      </c>
      <c r="G30" s="71">
        <f t="shared" si="0"/>
        <v>4105.2299999999996</v>
      </c>
    </row>
    <row r="31" spans="1:7" x14ac:dyDescent="0.25">
      <c r="A31" s="69" t="s">
        <v>88</v>
      </c>
      <c r="B31" s="69" t="s">
        <v>337</v>
      </c>
      <c r="C31" s="70">
        <v>2021</v>
      </c>
      <c r="D31" s="70">
        <v>700913</v>
      </c>
      <c r="E31" s="71">
        <v>395.32</v>
      </c>
      <c r="F31" s="71">
        <v>2.79</v>
      </c>
      <c r="G31" s="71">
        <f t="shared" si="0"/>
        <v>398.11</v>
      </c>
    </row>
    <row r="32" spans="1:7" x14ac:dyDescent="0.25">
      <c r="A32" s="69" t="s">
        <v>88</v>
      </c>
      <c r="B32" s="69" t="s">
        <v>338</v>
      </c>
      <c r="C32" s="70">
        <v>2021</v>
      </c>
      <c r="D32" s="70">
        <v>700914</v>
      </c>
      <c r="E32" s="71">
        <v>582.72</v>
      </c>
      <c r="F32" s="71">
        <v>0</v>
      </c>
      <c r="G32" s="71">
        <f t="shared" si="0"/>
        <v>582.72</v>
      </c>
    </row>
    <row r="33" spans="1:7" x14ac:dyDescent="0.25">
      <c r="A33" s="69" t="s">
        <v>88</v>
      </c>
      <c r="B33" s="69" t="s">
        <v>339</v>
      </c>
      <c r="C33" s="70">
        <v>2021</v>
      </c>
      <c r="D33" s="70">
        <v>700915</v>
      </c>
      <c r="E33" s="71">
        <v>596.89</v>
      </c>
      <c r="F33" s="71">
        <v>0</v>
      </c>
      <c r="G33" s="71">
        <f t="shared" si="0"/>
        <v>596.89</v>
      </c>
    </row>
    <row r="34" spans="1:7" x14ac:dyDescent="0.25">
      <c r="A34" s="69" t="s">
        <v>89</v>
      </c>
      <c r="B34" s="69" t="s">
        <v>340</v>
      </c>
      <c r="C34" s="70">
        <v>2021</v>
      </c>
      <c r="D34" s="70">
        <v>700916</v>
      </c>
      <c r="E34" s="71">
        <v>718.29</v>
      </c>
      <c r="F34" s="71">
        <v>0</v>
      </c>
      <c r="G34" s="71">
        <f t="shared" si="0"/>
        <v>718.29</v>
      </c>
    </row>
    <row r="35" spans="1:7" x14ac:dyDescent="0.25">
      <c r="A35" s="69" t="s">
        <v>88</v>
      </c>
      <c r="B35" s="69" t="s">
        <v>341</v>
      </c>
      <c r="C35" s="70">
        <v>2021</v>
      </c>
      <c r="D35" s="70">
        <v>700917</v>
      </c>
      <c r="E35" s="71">
        <v>1182.96</v>
      </c>
      <c r="F35" s="71">
        <v>81.06</v>
      </c>
      <c r="G35" s="71">
        <f t="shared" si="0"/>
        <v>1264.02</v>
      </c>
    </row>
    <row r="36" spans="1:7" x14ac:dyDescent="0.25">
      <c r="A36" s="69" t="s">
        <v>88</v>
      </c>
      <c r="B36" s="69" t="s">
        <v>342</v>
      </c>
      <c r="C36" s="70">
        <v>2021</v>
      </c>
      <c r="D36" s="70">
        <v>700918</v>
      </c>
      <c r="E36" s="71">
        <v>1594.14</v>
      </c>
      <c r="F36" s="71">
        <v>0</v>
      </c>
      <c r="G36" s="71">
        <f t="shared" si="0"/>
        <v>1594.14</v>
      </c>
    </row>
    <row r="37" spans="1:7" x14ac:dyDescent="0.25">
      <c r="A37" s="69" t="s">
        <v>88</v>
      </c>
      <c r="B37" s="69" t="s">
        <v>343</v>
      </c>
      <c r="C37" s="70">
        <v>2021</v>
      </c>
      <c r="D37" s="70">
        <v>700919</v>
      </c>
      <c r="E37" s="71">
        <v>2399.23</v>
      </c>
      <c r="F37" s="71">
        <v>4.18</v>
      </c>
      <c r="G37" s="71">
        <f t="shared" si="0"/>
        <v>2403.41</v>
      </c>
    </row>
    <row r="38" spans="1:7" x14ac:dyDescent="0.25">
      <c r="A38" s="69" t="s">
        <v>88</v>
      </c>
      <c r="B38" s="69" t="s">
        <v>344</v>
      </c>
      <c r="C38" s="70">
        <v>2021</v>
      </c>
      <c r="D38" s="70">
        <v>700920</v>
      </c>
      <c r="E38" s="71">
        <v>1436.85</v>
      </c>
      <c r="F38" s="71">
        <v>13.06</v>
      </c>
      <c r="G38" s="71">
        <f t="shared" si="0"/>
        <v>1449.9099999999999</v>
      </c>
    </row>
    <row r="39" spans="1:7" x14ac:dyDescent="0.25">
      <c r="A39" s="69" t="s">
        <v>88</v>
      </c>
      <c r="B39" s="69" t="s">
        <v>345</v>
      </c>
      <c r="C39" s="70">
        <v>2021</v>
      </c>
      <c r="D39" s="70">
        <v>700921</v>
      </c>
      <c r="E39" s="71">
        <v>727.38</v>
      </c>
      <c r="F39" s="71">
        <v>19.170000000000002</v>
      </c>
      <c r="G39" s="71">
        <f t="shared" si="0"/>
        <v>746.55</v>
      </c>
    </row>
    <row r="40" spans="1:7" x14ac:dyDescent="0.25">
      <c r="A40" s="69" t="s">
        <v>88</v>
      </c>
      <c r="B40" s="69" t="s">
        <v>346</v>
      </c>
      <c r="C40" s="70">
        <v>2021</v>
      </c>
      <c r="D40" s="70">
        <v>700922</v>
      </c>
      <c r="E40" s="71">
        <v>896.98</v>
      </c>
      <c r="F40" s="71">
        <v>18.239999999999998</v>
      </c>
      <c r="G40" s="71">
        <f t="shared" si="0"/>
        <v>915.22</v>
      </c>
    </row>
    <row r="41" spans="1:7" x14ac:dyDescent="0.25">
      <c r="A41" s="69" t="s">
        <v>88</v>
      </c>
      <c r="B41" s="69" t="s">
        <v>347</v>
      </c>
      <c r="C41" s="70">
        <v>2021</v>
      </c>
      <c r="D41" s="70">
        <v>700923</v>
      </c>
      <c r="E41" s="71">
        <v>695.41</v>
      </c>
      <c r="F41" s="71">
        <v>0</v>
      </c>
      <c r="G41" s="71">
        <f t="shared" si="0"/>
        <v>695.41</v>
      </c>
    </row>
    <row r="42" spans="1:7" x14ac:dyDescent="0.25">
      <c r="A42" s="69" t="s">
        <v>88</v>
      </c>
      <c r="B42" s="69" t="s">
        <v>348</v>
      </c>
      <c r="C42" s="70">
        <v>2021</v>
      </c>
      <c r="D42" s="70">
        <v>700924</v>
      </c>
      <c r="E42" s="71">
        <v>554.49</v>
      </c>
      <c r="F42" s="71">
        <v>0</v>
      </c>
      <c r="G42" s="71">
        <f t="shared" si="0"/>
        <v>554.49</v>
      </c>
    </row>
    <row r="43" spans="1:7" x14ac:dyDescent="0.25">
      <c r="A43" s="69" t="s">
        <v>88</v>
      </c>
      <c r="B43" s="69" t="s">
        <v>349</v>
      </c>
      <c r="C43" s="70">
        <v>2021</v>
      </c>
      <c r="D43" s="70">
        <v>700925</v>
      </c>
      <c r="E43" s="71">
        <v>339.2</v>
      </c>
      <c r="F43" s="71">
        <v>0</v>
      </c>
      <c r="G43" s="71">
        <f t="shared" si="0"/>
        <v>339.2</v>
      </c>
    </row>
    <row r="44" spans="1:7" ht="12.75" customHeight="1" x14ac:dyDescent="0.25">
      <c r="A44" s="69" t="s">
        <v>88</v>
      </c>
      <c r="B44" s="69" t="s">
        <v>350</v>
      </c>
      <c r="C44" s="70">
        <v>2021</v>
      </c>
      <c r="D44" s="70">
        <v>700926</v>
      </c>
      <c r="E44" s="71">
        <v>1253.53</v>
      </c>
      <c r="F44" s="71">
        <v>0</v>
      </c>
      <c r="G44" s="71">
        <f t="shared" si="0"/>
        <v>1253.53</v>
      </c>
    </row>
    <row r="45" spans="1:7" x14ac:dyDescent="0.25">
      <c r="A45" s="69" t="s">
        <v>88</v>
      </c>
      <c r="B45" s="69" t="s">
        <v>351</v>
      </c>
      <c r="C45" s="70">
        <v>2021</v>
      </c>
      <c r="D45" s="70">
        <v>700927</v>
      </c>
      <c r="E45" s="71">
        <v>1038.24</v>
      </c>
      <c r="F45" s="71">
        <v>28.81</v>
      </c>
      <c r="G45" s="71">
        <f t="shared" si="0"/>
        <v>1067.05</v>
      </c>
    </row>
    <row r="46" spans="1:7" x14ac:dyDescent="0.25">
      <c r="A46" s="69" t="s">
        <v>88</v>
      </c>
      <c r="B46" s="69" t="s">
        <v>352</v>
      </c>
      <c r="C46" s="70">
        <v>2021</v>
      </c>
      <c r="D46" s="70">
        <v>700928</v>
      </c>
      <c r="E46" s="71">
        <v>169.6</v>
      </c>
      <c r="F46" s="71">
        <v>0</v>
      </c>
      <c r="G46" s="71">
        <f t="shared" si="0"/>
        <v>169.6</v>
      </c>
    </row>
    <row r="47" spans="1:7" x14ac:dyDescent="0.25">
      <c r="A47" s="69" t="s">
        <v>282</v>
      </c>
      <c r="B47" s="69" t="s">
        <v>353</v>
      </c>
      <c r="C47" s="70">
        <v>2021</v>
      </c>
      <c r="D47" s="70">
        <v>701000</v>
      </c>
      <c r="E47" s="71">
        <v>366.64</v>
      </c>
      <c r="F47" s="71">
        <v>0</v>
      </c>
      <c r="G47" s="71">
        <f t="shared" si="0"/>
        <v>366.64</v>
      </c>
    </row>
    <row r="48" spans="1:7" x14ac:dyDescent="0.25">
      <c r="A48" s="83" t="s">
        <v>69</v>
      </c>
      <c r="B48" s="83" t="s">
        <v>90</v>
      </c>
      <c r="C48" s="70">
        <v>2021</v>
      </c>
      <c r="D48" s="84">
        <v>700936</v>
      </c>
      <c r="E48" s="85">
        <v>4963.41</v>
      </c>
      <c r="F48" s="85">
        <v>43.19</v>
      </c>
      <c r="G48" s="71">
        <f t="shared" si="0"/>
        <v>5006.5999999999995</v>
      </c>
    </row>
    <row r="49" spans="1:7" x14ac:dyDescent="0.25">
      <c r="A49" s="83" t="s">
        <v>69</v>
      </c>
      <c r="B49" s="83" t="s">
        <v>90</v>
      </c>
      <c r="C49" s="70">
        <v>2021</v>
      </c>
      <c r="D49" s="84">
        <v>700936</v>
      </c>
      <c r="E49" s="85">
        <v>0</v>
      </c>
      <c r="F49" s="85">
        <v>0</v>
      </c>
      <c r="G49" s="71">
        <f t="shared" si="0"/>
        <v>0</v>
      </c>
    </row>
    <row r="50" spans="1:7" x14ac:dyDescent="0.25">
      <c r="A50" s="69" t="s">
        <v>282</v>
      </c>
      <c r="B50" s="69" t="s">
        <v>354</v>
      </c>
      <c r="C50" s="70">
        <v>2021</v>
      </c>
      <c r="D50" s="70">
        <v>700961</v>
      </c>
      <c r="E50" s="71">
        <v>6966.49</v>
      </c>
      <c r="F50" s="71">
        <v>118.39</v>
      </c>
      <c r="G50" s="71">
        <f t="shared" si="0"/>
        <v>7084.88</v>
      </c>
    </row>
    <row r="51" spans="1:7" x14ac:dyDescent="0.25">
      <c r="A51" s="69" t="s">
        <v>282</v>
      </c>
      <c r="B51" s="69" t="s">
        <v>355</v>
      </c>
      <c r="C51" s="70">
        <v>2021</v>
      </c>
      <c r="D51" s="70">
        <v>701042</v>
      </c>
      <c r="E51" s="71">
        <v>300.08999999999997</v>
      </c>
      <c r="F51" s="71">
        <v>0</v>
      </c>
      <c r="G51" s="71">
        <f t="shared" si="0"/>
        <v>300.08999999999997</v>
      </c>
    </row>
    <row r="52" spans="1:7" x14ac:dyDescent="0.25">
      <c r="A52" s="69" t="s">
        <v>282</v>
      </c>
      <c r="B52" s="69" t="s">
        <v>356</v>
      </c>
      <c r="C52" s="70">
        <v>2021</v>
      </c>
      <c r="D52" s="70">
        <v>701151</v>
      </c>
      <c r="E52" s="71">
        <v>1208.49</v>
      </c>
      <c r="F52" s="71">
        <v>91.55</v>
      </c>
      <c r="G52" s="71">
        <f t="shared" si="0"/>
        <v>1300.04</v>
      </c>
    </row>
    <row r="53" spans="1:7" x14ac:dyDescent="0.25">
      <c r="A53" s="83"/>
      <c r="B53" s="83"/>
      <c r="C53" s="84"/>
      <c r="D53" s="84"/>
      <c r="E53" s="85"/>
      <c r="F53" s="85"/>
      <c r="G53" s="71"/>
    </row>
    <row r="54" spans="1:7" x14ac:dyDescent="0.25">
      <c r="A54" s="83"/>
      <c r="B54" s="83"/>
      <c r="C54" s="84"/>
      <c r="D54" s="84"/>
      <c r="E54" s="85"/>
      <c r="F54" s="85"/>
      <c r="G54" s="71"/>
    </row>
    <row r="55" spans="1:7" ht="21" x14ac:dyDescent="0.25">
      <c r="E55" s="80" t="s">
        <v>31</v>
      </c>
      <c r="F55" s="80" t="s">
        <v>32</v>
      </c>
      <c r="G55" s="80" t="s">
        <v>33</v>
      </c>
    </row>
    <row r="56" spans="1:7" x14ac:dyDescent="0.25"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86">
        <f>SUM(E5:E54)</f>
        <v>17187284.531499997</v>
      </c>
      <c r="F57" s="86">
        <f>SUM(F5:F54)</f>
        <v>-978494.5499999997</v>
      </c>
      <c r="G57" s="86">
        <f>SUM(G5:G52)</f>
        <v>16208789.981500003</v>
      </c>
    </row>
    <row r="61" spans="1:7" x14ac:dyDescent="0.25">
      <c r="E61" s="90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9"/>
  <sheetViews>
    <sheetView workbookViewId="0"/>
  </sheetViews>
  <sheetFormatPr defaultColWidth="12.453125" defaultRowHeight="10.5" x14ac:dyDescent="0.25"/>
  <cols>
    <col min="1" max="1" width="24.54296875" style="68" customWidth="1"/>
    <col min="2" max="2" width="44.7265625" style="68" customWidth="1"/>
    <col min="3" max="3" width="16.81640625" style="68" bestFit="1" customWidth="1"/>
    <col min="4" max="4" width="27.81640625" style="68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2021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73" t="s">
        <v>36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282</v>
      </c>
      <c r="B5" s="69" t="s">
        <v>79</v>
      </c>
      <c r="C5" s="70">
        <v>2021</v>
      </c>
      <c r="D5" s="70">
        <v>700930</v>
      </c>
      <c r="E5" s="71">
        <v>245.18048780487808</v>
      </c>
      <c r="F5" s="71">
        <v>13.12</v>
      </c>
      <c r="G5" s="71">
        <f t="shared" ref="G5:G50" si="0">E5+F5</f>
        <v>258.30048780487806</v>
      </c>
    </row>
    <row r="6" spans="1:7" x14ac:dyDescent="0.25">
      <c r="A6" s="69" t="s">
        <v>324</v>
      </c>
      <c r="B6" s="69"/>
      <c r="C6" s="70">
        <v>2021</v>
      </c>
      <c r="D6" s="70">
        <v>700912</v>
      </c>
      <c r="E6" s="71">
        <v>26102.243902439026</v>
      </c>
      <c r="F6" s="71">
        <v>537.84</v>
      </c>
      <c r="G6" s="71">
        <f t="shared" si="0"/>
        <v>26640.083902439026</v>
      </c>
    </row>
    <row r="7" spans="1:7" x14ac:dyDescent="0.25">
      <c r="A7" s="69" t="s">
        <v>282</v>
      </c>
      <c r="B7" s="69" t="s">
        <v>80</v>
      </c>
      <c r="C7" s="70">
        <v>2021</v>
      </c>
      <c r="D7" s="70">
        <v>700933</v>
      </c>
      <c r="E7" s="71">
        <v>0</v>
      </c>
      <c r="F7" s="71">
        <v>0</v>
      </c>
      <c r="G7" s="71">
        <f t="shared" si="0"/>
        <v>0</v>
      </c>
    </row>
    <row r="8" spans="1:7" x14ac:dyDescent="0.25">
      <c r="A8" s="69" t="s">
        <v>282</v>
      </c>
      <c r="B8" s="69" t="s">
        <v>80</v>
      </c>
      <c r="C8" s="70">
        <v>2021</v>
      </c>
      <c r="D8" s="70">
        <v>700934</v>
      </c>
      <c r="E8" s="71">
        <v>0</v>
      </c>
      <c r="F8" s="71">
        <v>0</v>
      </c>
      <c r="G8" s="71">
        <f t="shared" si="0"/>
        <v>0</v>
      </c>
    </row>
    <row r="9" spans="1:7" x14ac:dyDescent="0.25">
      <c r="A9" s="69" t="s">
        <v>325</v>
      </c>
      <c r="B9" s="69" t="s">
        <v>81</v>
      </c>
      <c r="C9" s="70">
        <v>2021</v>
      </c>
      <c r="D9" s="70">
        <v>700937</v>
      </c>
      <c r="E9" s="71">
        <v>189807.04</v>
      </c>
      <c r="F9" s="71">
        <v>395.21</v>
      </c>
      <c r="G9" s="71">
        <f t="shared" si="0"/>
        <v>190202.25</v>
      </c>
    </row>
    <row r="10" spans="1:7" x14ac:dyDescent="0.25">
      <c r="A10" s="69" t="s">
        <v>326</v>
      </c>
      <c r="B10" s="69" t="s">
        <v>327</v>
      </c>
      <c r="C10" s="70">
        <v>2021</v>
      </c>
      <c r="D10" s="70">
        <v>700946</v>
      </c>
      <c r="E10" s="71">
        <v>73478.559999999998</v>
      </c>
      <c r="F10" s="71">
        <v>286.36</v>
      </c>
      <c r="G10" s="71">
        <f t="shared" si="0"/>
        <v>73764.92</v>
      </c>
    </row>
    <row r="11" spans="1:7" x14ac:dyDescent="0.25">
      <c r="A11" s="69" t="s">
        <v>325</v>
      </c>
      <c r="B11" s="69" t="s">
        <v>82</v>
      </c>
      <c r="C11" s="70">
        <v>2021</v>
      </c>
      <c r="D11" s="70">
        <v>700929</v>
      </c>
      <c r="E11" s="71">
        <v>24989.502439024393</v>
      </c>
      <c r="F11" s="71">
        <v>-5.89</v>
      </c>
      <c r="G11" s="71">
        <f t="shared" si="0"/>
        <v>24983.612439024393</v>
      </c>
    </row>
    <row r="12" spans="1:7" x14ac:dyDescent="0.25">
      <c r="A12" s="69" t="s">
        <v>325</v>
      </c>
      <c r="B12" s="69" t="s">
        <v>83</v>
      </c>
      <c r="C12" s="70">
        <v>2021</v>
      </c>
      <c r="D12" s="70">
        <v>700938</v>
      </c>
      <c r="E12" s="71">
        <v>18860</v>
      </c>
      <c r="F12" s="71">
        <v>-136.82</v>
      </c>
      <c r="G12" s="71">
        <f t="shared" si="0"/>
        <v>18723.18</v>
      </c>
    </row>
    <row r="13" spans="1:7" x14ac:dyDescent="0.25">
      <c r="A13" s="69" t="s">
        <v>328</v>
      </c>
      <c r="B13" s="69" t="s">
        <v>286</v>
      </c>
      <c r="C13" s="70">
        <v>2021</v>
      </c>
      <c r="D13" s="70">
        <v>700939</v>
      </c>
      <c r="E13" s="71">
        <v>2829.0048780487809</v>
      </c>
      <c r="F13" s="71">
        <v>179.98</v>
      </c>
      <c r="G13" s="71">
        <f t="shared" si="0"/>
        <v>3008.984878048781</v>
      </c>
    </row>
    <row r="14" spans="1:7" x14ac:dyDescent="0.25">
      <c r="A14" s="69" t="s">
        <v>329</v>
      </c>
      <c r="B14" s="69" t="s">
        <v>330</v>
      </c>
      <c r="C14" s="70">
        <v>2021</v>
      </c>
      <c r="D14" s="70">
        <v>700935</v>
      </c>
      <c r="E14" s="71">
        <v>417371.79512195126</v>
      </c>
      <c r="F14" s="71">
        <v>12239.98</v>
      </c>
      <c r="G14" s="71">
        <f t="shared" si="0"/>
        <v>429611.77512195124</v>
      </c>
    </row>
    <row r="15" spans="1:7" x14ac:dyDescent="0.25">
      <c r="A15" s="69" t="s">
        <v>329</v>
      </c>
      <c r="B15" s="69" t="s">
        <v>330</v>
      </c>
      <c r="C15" s="70">
        <v>2021</v>
      </c>
      <c r="D15" s="70" t="s">
        <v>359</v>
      </c>
      <c r="E15" s="71">
        <v>28874.66</v>
      </c>
      <c r="F15" s="71">
        <v>0</v>
      </c>
      <c r="G15" s="71">
        <f t="shared" si="0"/>
        <v>28874.66</v>
      </c>
    </row>
    <row r="16" spans="1:7" x14ac:dyDescent="0.25">
      <c r="A16" s="69" t="s">
        <v>282</v>
      </c>
      <c r="B16" s="69" t="s">
        <v>331</v>
      </c>
      <c r="C16" s="70">
        <v>2021</v>
      </c>
      <c r="D16" s="70">
        <v>700940</v>
      </c>
      <c r="E16" s="71">
        <v>0</v>
      </c>
      <c r="F16" s="71">
        <v>2.68</v>
      </c>
      <c r="G16" s="71">
        <f t="shared" si="0"/>
        <v>2.68</v>
      </c>
    </row>
    <row r="17" spans="1:7" x14ac:dyDescent="0.25">
      <c r="A17" s="69" t="s">
        <v>324</v>
      </c>
      <c r="B17" s="69" t="s">
        <v>84</v>
      </c>
      <c r="C17" s="70">
        <v>2021</v>
      </c>
      <c r="D17" s="70">
        <v>700931</v>
      </c>
      <c r="E17" s="71">
        <v>6714.16</v>
      </c>
      <c r="F17" s="71">
        <v>85.2</v>
      </c>
      <c r="G17" s="71">
        <f t="shared" si="0"/>
        <v>6799.36</v>
      </c>
    </row>
    <row r="18" spans="1:7" x14ac:dyDescent="0.25">
      <c r="A18" s="69" t="s">
        <v>85</v>
      </c>
      <c r="B18" s="69"/>
      <c r="C18" s="70">
        <v>2021</v>
      </c>
      <c r="D18" s="70">
        <v>700942</v>
      </c>
      <c r="E18" s="71">
        <v>1829.4243902439027</v>
      </c>
      <c r="F18" s="71">
        <v>0</v>
      </c>
      <c r="G18" s="71">
        <f t="shared" si="0"/>
        <v>1829.4243902439027</v>
      </c>
    </row>
    <row r="19" spans="1:7" x14ac:dyDescent="0.25">
      <c r="A19" s="69" t="s">
        <v>85</v>
      </c>
      <c r="B19" s="69" t="s">
        <v>68</v>
      </c>
      <c r="C19" s="70">
        <v>2021</v>
      </c>
      <c r="D19" s="70">
        <v>700947</v>
      </c>
      <c r="E19" s="71">
        <v>622.38048780487816</v>
      </c>
      <c r="F19" s="71">
        <v>11.68</v>
      </c>
      <c r="G19" s="71">
        <f t="shared" si="0"/>
        <v>634.06048780487811</v>
      </c>
    </row>
    <row r="20" spans="1:7" x14ac:dyDescent="0.25">
      <c r="A20" s="69" t="s">
        <v>332</v>
      </c>
      <c r="B20" s="69" t="s">
        <v>333</v>
      </c>
      <c r="C20" s="70">
        <v>2021</v>
      </c>
      <c r="D20" s="70">
        <v>700908</v>
      </c>
      <c r="E20" s="71">
        <v>391610.32</v>
      </c>
      <c r="F20" s="71">
        <v>-70010.720000000001</v>
      </c>
      <c r="G20" s="71">
        <f t="shared" si="0"/>
        <v>321599.59999999998</v>
      </c>
    </row>
    <row r="21" spans="1:7" x14ac:dyDescent="0.25">
      <c r="A21" s="69" t="s">
        <v>332</v>
      </c>
      <c r="B21" s="69" t="s">
        <v>334</v>
      </c>
      <c r="C21" s="70">
        <v>2021</v>
      </c>
      <c r="D21" s="70">
        <v>700909</v>
      </c>
      <c r="E21" s="71">
        <v>303916.48000000004</v>
      </c>
      <c r="F21" s="71">
        <v>-14879.36</v>
      </c>
      <c r="G21" s="71">
        <f t="shared" si="0"/>
        <v>289037.12000000005</v>
      </c>
    </row>
    <row r="22" spans="1:7" x14ac:dyDescent="0.25">
      <c r="A22" s="69" t="s">
        <v>332</v>
      </c>
      <c r="B22" s="69" t="s">
        <v>333</v>
      </c>
      <c r="C22" s="70">
        <v>2021</v>
      </c>
      <c r="D22" s="70" t="s">
        <v>360</v>
      </c>
      <c r="E22" s="71">
        <v>208.2</v>
      </c>
      <c r="F22" s="71">
        <v>0</v>
      </c>
      <c r="G22" s="71">
        <f t="shared" si="0"/>
        <v>208.2</v>
      </c>
    </row>
    <row r="23" spans="1:7" x14ac:dyDescent="0.25">
      <c r="A23" s="69" t="s">
        <v>332</v>
      </c>
      <c r="B23" s="69" t="s">
        <v>333</v>
      </c>
      <c r="C23" s="70">
        <v>2021</v>
      </c>
      <c r="D23" s="70" t="s">
        <v>96</v>
      </c>
      <c r="E23" s="71">
        <v>5787.96</v>
      </c>
      <c r="F23" s="71">
        <v>0</v>
      </c>
      <c r="G23" s="71">
        <f t="shared" si="0"/>
        <v>5787.96</v>
      </c>
    </row>
    <row r="24" spans="1:7" x14ac:dyDescent="0.25">
      <c r="A24" s="69" t="s">
        <v>86</v>
      </c>
      <c r="B24" s="69" t="s">
        <v>87</v>
      </c>
      <c r="C24" s="70">
        <v>2021</v>
      </c>
      <c r="D24" s="70">
        <v>700910</v>
      </c>
      <c r="E24" s="71">
        <v>113.16097560975611</v>
      </c>
      <c r="F24" s="71">
        <v>-6.64</v>
      </c>
      <c r="G24" s="71">
        <f t="shared" si="0"/>
        <v>106.52097560975611</v>
      </c>
    </row>
    <row r="25" spans="1:7" x14ac:dyDescent="0.25">
      <c r="A25" s="69" t="s">
        <v>37</v>
      </c>
      <c r="B25" s="69" t="s">
        <v>129</v>
      </c>
      <c r="C25" s="70">
        <v>2021</v>
      </c>
      <c r="D25" s="70" t="s">
        <v>361</v>
      </c>
      <c r="E25" s="71">
        <v>94.302439024390253</v>
      </c>
      <c r="F25" s="71">
        <v>0</v>
      </c>
      <c r="G25" s="71">
        <f t="shared" si="0"/>
        <v>94.302439024390253</v>
      </c>
    </row>
    <row r="26" spans="1:7" x14ac:dyDescent="0.25">
      <c r="A26" s="69" t="s">
        <v>282</v>
      </c>
      <c r="B26" s="69" t="s">
        <v>335</v>
      </c>
      <c r="C26" s="70">
        <v>2021</v>
      </c>
      <c r="D26" s="70">
        <v>700945</v>
      </c>
      <c r="E26" s="71">
        <v>829.84390243902453</v>
      </c>
      <c r="F26" s="71">
        <v>-56.58</v>
      </c>
      <c r="G26" s="71">
        <f t="shared" si="0"/>
        <v>773.26390243902449</v>
      </c>
    </row>
    <row r="27" spans="1:7" x14ac:dyDescent="0.25">
      <c r="A27" s="69" t="s">
        <v>282</v>
      </c>
      <c r="B27" s="69" t="s">
        <v>336</v>
      </c>
      <c r="C27" s="70">
        <v>2021</v>
      </c>
      <c r="D27" s="70">
        <v>700943</v>
      </c>
      <c r="E27" s="71">
        <v>584.66341463414642</v>
      </c>
      <c r="F27" s="71">
        <v>0</v>
      </c>
      <c r="G27" s="71">
        <f t="shared" si="0"/>
        <v>584.66341463414642</v>
      </c>
    </row>
    <row r="28" spans="1:7" x14ac:dyDescent="0.25">
      <c r="A28" s="69" t="s">
        <v>282</v>
      </c>
      <c r="B28" s="69" t="s">
        <v>288</v>
      </c>
      <c r="C28" s="70">
        <v>2021</v>
      </c>
      <c r="D28" s="70">
        <v>700944</v>
      </c>
      <c r="E28" s="71">
        <v>546.94000000000005</v>
      </c>
      <c r="F28" s="71">
        <v>0</v>
      </c>
      <c r="G28" s="71">
        <f t="shared" si="0"/>
        <v>546.94000000000005</v>
      </c>
    </row>
    <row r="29" spans="1:7" x14ac:dyDescent="0.25">
      <c r="A29" s="69" t="s">
        <v>88</v>
      </c>
      <c r="B29" s="69" t="s">
        <v>337</v>
      </c>
      <c r="C29" s="70">
        <v>2021</v>
      </c>
      <c r="D29" s="70">
        <v>700913</v>
      </c>
      <c r="E29" s="71">
        <v>113.16097560975611</v>
      </c>
      <c r="F29" s="71">
        <v>1.24</v>
      </c>
      <c r="G29" s="71">
        <f t="shared" si="0"/>
        <v>114.4009756097561</v>
      </c>
    </row>
    <row r="30" spans="1:7" x14ac:dyDescent="0.25">
      <c r="A30" s="69" t="s">
        <v>88</v>
      </c>
      <c r="B30" s="69" t="s">
        <v>338</v>
      </c>
      <c r="C30" s="70">
        <v>2021</v>
      </c>
      <c r="D30" s="70">
        <v>700914</v>
      </c>
      <c r="E30" s="71">
        <v>113.16097560975611</v>
      </c>
      <c r="F30" s="71">
        <v>0</v>
      </c>
      <c r="G30" s="71">
        <f t="shared" si="0"/>
        <v>113.16097560975611</v>
      </c>
    </row>
    <row r="31" spans="1:7" x14ac:dyDescent="0.25">
      <c r="A31" s="69" t="s">
        <v>88</v>
      </c>
      <c r="B31" s="69" t="s">
        <v>339</v>
      </c>
      <c r="C31" s="70">
        <v>2021</v>
      </c>
      <c r="D31" s="70">
        <v>700915</v>
      </c>
      <c r="E31" s="71">
        <v>150.88</v>
      </c>
      <c r="F31" s="71">
        <v>0</v>
      </c>
      <c r="G31" s="71">
        <f t="shared" si="0"/>
        <v>150.88</v>
      </c>
    </row>
    <row r="32" spans="1:7" x14ac:dyDescent="0.25">
      <c r="A32" s="69" t="s">
        <v>89</v>
      </c>
      <c r="B32" s="69" t="s">
        <v>340</v>
      </c>
      <c r="C32" s="70">
        <v>2021</v>
      </c>
      <c r="D32" s="70">
        <v>700916</v>
      </c>
      <c r="E32" s="71">
        <v>94.302439024390253</v>
      </c>
      <c r="F32" s="71">
        <v>0</v>
      </c>
      <c r="G32" s="71">
        <f t="shared" si="0"/>
        <v>94.302439024390253</v>
      </c>
    </row>
    <row r="33" spans="1:7" x14ac:dyDescent="0.25">
      <c r="A33" s="69" t="s">
        <v>88</v>
      </c>
      <c r="B33" s="69" t="s">
        <v>341</v>
      </c>
      <c r="C33" s="70">
        <v>2021</v>
      </c>
      <c r="D33" s="70">
        <v>700917</v>
      </c>
      <c r="E33" s="71">
        <v>150.88</v>
      </c>
      <c r="F33" s="71">
        <v>0.12</v>
      </c>
      <c r="G33" s="71">
        <f t="shared" si="0"/>
        <v>151</v>
      </c>
    </row>
    <row r="34" spans="1:7" x14ac:dyDescent="0.25">
      <c r="A34" s="69" t="s">
        <v>88</v>
      </c>
      <c r="B34" s="69" t="s">
        <v>342</v>
      </c>
      <c r="C34" s="70">
        <v>2021</v>
      </c>
      <c r="D34" s="70">
        <v>700918</v>
      </c>
      <c r="E34" s="71">
        <v>188.60487804878051</v>
      </c>
      <c r="F34" s="71">
        <v>0</v>
      </c>
      <c r="G34" s="71">
        <f t="shared" si="0"/>
        <v>188.60487804878051</v>
      </c>
    </row>
    <row r="35" spans="1:7" x14ac:dyDescent="0.25">
      <c r="A35" s="69" t="s">
        <v>88</v>
      </c>
      <c r="B35" s="69" t="s">
        <v>343</v>
      </c>
      <c r="C35" s="70">
        <v>2021</v>
      </c>
      <c r="D35" s="70">
        <v>700919</v>
      </c>
      <c r="E35" s="71">
        <v>452.64390243902443</v>
      </c>
      <c r="F35" s="71">
        <v>1.88</v>
      </c>
      <c r="G35" s="71">
        <f t="shared" si="0"/>
        <v>454.52390243902443</v>
      </c>
    </row>
    <row r="36" spans="1:7" x14ac:dyDescent="0.25">
      <c r="A36" s="69" t="s">
        <v>88</v>
      </c>
      <c r="B36" s="69" t="s">
        <v>344</v>
      </c>
      <c r="C36" s="70">
        <v>2021</v>
      </c>
      <c r="D36" s="70">
        <v>700920</v>
      </c>
      <c r="E36" s="71">
        <v>169.74</v>
      </c>
      <c r="F36" s="71">
        <v>1.08</v>
      </c>
      <c r="G36" s="71">
        <f t="shared" si="0"/>
        <v>170.82000000000002</v>
      </c>
    </row>
    <row r="37" spans="1:7" x14ac:dyDescent="0.25">
      <c r="A37" s="69" t="s">
        <v>88</v>
      </c>
      <c r="B37" s="69" t="s">
        <v>345</v>
      </c>
      <c r="C37" s="70">
        <v>2021</v>
      </c>
      <c r="D37" s="70">
        <v>700921</v>
      </c>
      <c r="E37" s="71">
        <v>94.302439024390253</v>
      </c>
      <c r="F37" s="71">
        <v>8.52</v>
      </c>
      <c r="G37" s="71">
        <f t="shared" si="0"/>
        <v>102.82243902439025</v>
      </c>
    </row>
    <row r="38" spans="1:7" x14ac:dyDescent="0.25">
      <c r="A38" s="69" t="s">
        <v>88</v>
      </c>
      <c r="B38" s="69" t="s">
        <v>346</v>
      </c>
      <c r="C38" s="70">
        <v>2021</v>
      </c>
      <c r="D38" s="70">
        <v>700922</v>
      </c>
      <c r="E38" s="71">
        <v>169.74</v>
      </c>
      <c r="F38" s="71">
        <v>8.1199999999999992</v>
      </c>
      <c r="G38" s="71">
        <f t="shared" si="0"/>
        <v>177.86</v>
      </c>
    </row>
    <row r="39" spans="1:7" x14ac:dyDescent="0.25">
      <c r="A39" s="69" t="s">
        <v>88</v>
      </c>
      <c r="B39" s="69" t="s">
        <v>347</v>
      </c>
      <c r="C39" s="70">
        <v>2021</v>
      </c>
      <c r="D39" s="70">
        <v>700923</v>
      </c>
      <c r="E39" s="71">
        <v>132.02000000000001</v>
      </c>
      <c r="F39" s="71">
        <v>0</v>
      </c>
      <c r="G39" s="71">
        <f t="shared" si="0"/>
        <v>132.02000000000001</v>
      </c>
    </row>
    <row r="40" spans="1:7" x14ac:dyDescent="0.25">
      <c r="A40" s="69" t="s">
        <v>88</v>
      </c>
      <c r="B40" s="69" t="s">
        <v>348</v>
      </c>
      <c r="C40" s="70">
        <v>2021</v>
      </c>
      <c r="D40" s="70">
        <v>700924</v>
      </c>
      <c r="E40" s="71">
        <v>132.02000000000001</v>
      </c>
      <c r="F40" s="71">
        <v>0</v>
      </c>
      <c r="G40" s="71">
        <f t="shared" si="0"/>
        <v>132.02000000000001</v>
      </c>
    </row>
    <row r="41" spans="1:7" x14ac:dyDescent="0.25">
      <c r="A41" s="69" t="s">
        <v>88</v>
      </c>
      <c r="B41" s="69" t="s">
        <v>349</v>
      </c>
      <c r="C41" s="70">
        <v>2021</v>
      </c>
      <c r="D41" s="70">
        <v>700925</v>
      </c>
      <c r="E41" s="71">
        <v>150.88</v>
      </c>
      <c r="F41" s="71">
        <v>0</v>
      </c>
      <c r="G41" s="71">
        <f t="shared" si="0"/>
        <v>150.88</v>
      </c>
    </row>
    <row r="42" spans="1:7" x14ac:dyDescent="0.25">
      <c r="A42" s="69" t="s">
        <v>88</v>
      </c>
      <c r="B42" s="69" t="s">
        <v>350</v>
      </c>
      <c r="C42" s="70">
        <v>2021</v>
      </c>
      <c r="D42" s="70">
        <v>700926</v>
      </c>
      <c r="E42" s="71">
        <v>150.88</v>
      </c>
      <c r="F42" s="71">
        <v>0</v>
      </c>
      <c r="G42" s="71">
        <f t="shared" si="0"/>
        <v>150.88</v>
      </c>
    </row>
    <row r="43" spans="1:7" x14ac:dyDescent="0.25">
      <c r="A43" s="69" t="s">
        <v>88</v>
      </c>
      <c r="B43" s="69" t="s">
        <v>351</v>
      </c>
      <c r="C43" s="70">
        <v>2021</v>
      </c>
      <c r="D43" s="70">
        <v>700927</v>
      </c>
      <c r="E43" s="71">
        <v>169.74</v>
      </c>
      <c r="F43" s="71">
        <v>12.82</v>
      </c>
      <c r="G43" s="71">
        <f t="shared" si="0"/>
        <v>182.56</v>
      </c>
    </row>
    <row r="44" spans="1:7" x14ac:dyDescent="0.25">
      <c r="A44" s="69" t="s">
        <v>88</v>
      </c>
      <c r="B44" s="69" t="s">
        <v>352</v>
      </c>
      <c r="C44" s="70">
        <v>2021</v>
      </c>
      <c r="D44" s="70">
        <v>700928</v>
      </c>
      <c r="E44" s="71">
        <v>75.443902439024399</v>
      </c>
      <c r="F44" s="71">
        <v>0</v>
      </c>
      <c r="G44" s="71">
        <f t="shared" si="0"/>
        <v>75.443902439024399</v>
      </c>
    </row>
    <row r="45" spans="1:7" x14ac:dyDescent="0.25">
      <c r="A45" s="69" t="s">
        <v>282</v>
      </c>
      <c r="B45" s="69" t="s">
        <v>353</v>
      </c>
      <c r="C45" s="70">
        <v>2021</v>
      </c>
      <c r="D45" s="70">
        <v>701000</v>
      </c>
      <c r="E45" s="71">
        <v>37.72</v>
      </c>
      <c r="F45" s="71">
        <v>0</v>
      </c>
      <c r="G45" s="71">
        <f t="shared" si="0"/>
        <v>37.72</v>
      </c>
    </row>
    <row r="46" spans="1:7" x14ac:dyDescent="0.25">
      <c r="A46" s="69" t="s">
        <v>69</v>
      </c>
      <c r="B46" s="69" t="s">
        <v>90</v>
      </c>
      <c r="C46" s="70">
        <v>2021</v>
      </c>
      <c r="D46" s="70">
        <v>700936</v>
      </c>
      <c r="E46" s="71">
        <v>565.80487804878055</v>
      </c>
      <c r="F46" s="71">
        <v>7.46</v>
      </c>
      <c r="G46" s="71">
        <f t="shared" si="0"/>
        <v>573.26487804878059</v>
      </c>
    </row>
    <row r="47" spans="1:7" x14ac:dyDescent="0.25">
      <c r="A47" s="69" t="s">
        <v>69</v>
      </c>
      <c r="B47" s="69" t="s">
        <v>90</v>
      </c>
      <c r="C47" s="70">
        <v>2021</v>
      </c>
      <c r="D47" s="70">
        <v>700936</v>
      </c>
      <c r="E47" s="71">
        <v>245.18048780487808</v>
      </c>
      <c r="F47" s="71">
        <v>0</v>
      </c>
      <c r="G47" s="71">
        <f t="shared" si="0"/>
        <v>245.18048780487808</v>
      </c>
    </row>
    <row r="48" spans="1:7" x14ac:dyDescent="0.25">
      <c r="A48" s="69" t="s">
        <v>282</v>
      </c>
      <c r="B48" s="69" t="s">
        <v>354</v>
      </c>
      <c r="C48" s="70">
        <v>2021</v>
      </c>
      <c r="D48" s="70">
        <v>700961</v>
      </c>
      <c r="E48" s="71">
        <v>603.52195121951229</v>
      </c>
      <c r="F48" s="71">
        <v>7.44</v>
      </c>
      <c r="G48" s="71">
        <f t="shared" si="0"/>
        <v>610.96195121951234</v>
      </c>
    </row>
    <row r="49" spans="1:7" x14ac:dyDescent="0.25">
      <c r="A49" s="69" t="s">
        <v>282</v>
      </c>
      <c r="B49" s="69" t="s">
        <v>355</v>
      </c>
      <c r="C49" s="70">
        <v>2021</v>
      </c>
      <c r="D49" s="70">
        <v>701042</v>
      </c>
      <c r="E49" s="71">
        <v>18.86</v>
      </c>
      <c r="F49" s="71">
        <v>0</v>
      </c>
      <c r="G49" s="71">
        <f t="shared" si="0"/>
        <v>18.86</v>
      </c>
    </row>
    <row r="50" spans="1:7" x14ac:dyDescent="0.25">
      <c r="A50" s="69" t="s">
        <v>282</v>
      </c>
      <c r="B50" s="69" t="s">
        <v>356</v>
      </c>
      <c r="C50" s="70">
        <v>2021</v>
      </c>
      <c r="D50" s="70">
        <v>701151</v>
      </c>
      <c r="E50" s="71">
        <v>94.302439024390253</v>
      </c>
      <c r="F50" s="71">
        <v>7.6</v>
      </c>
      <c r="G50" s="71">
        <f t="shared" si="0"/>
        <v>101.90243902439025</v>
      </c>
    </row>
    <row r="51" spans="1:7" x14ac:dyDescent="0.25">
      <c r="A51" s="69"/>
      <c r="B51" s="69"/>
      <c r="C51" s="70"/>
      <c r="D51" s="70"/>
      <c r="E51" s="85"/>
      <c r="F51" s="85"/>
      <c r="G51" s="85"/>
    </row>
    <row r="52" spans="1:7" x14ac:dyDescent="0.25">
      <c r="A52" s="69"/>
      <c r="B52" s="69"/>
      <c r="C52" s="70"/>
      <c r="D52" s="70"/>
      <c r="E52" s="85"/>
      <c r="F52" s="85"/>
      <c r="G52" s="85"/>
    </row>
    <row r="53" spans="1:7" ht="21" x14ac:dyDescent="0.25">
      <c r="A53" s="69"/>
      <c r="B53" s="69"/>
      <c r="C53" s="70"/>
      <c r="D53" s="70"/>
      <c r="E53" s="80" t="s">
        <v>31</v>
      </c>
      <c r="F53" s="80" t="s">
        <v>32</v>
      </c>
      <c r="G53" s="80" t="s">
        <v>33</v>
      </c>
    </row>
    <row r="54" spans="1:7" x14ac:dyDescent="0.25">
      <c r="A54" s="69"/>
      <c r="B54" s="69"/>
      <c r="C54" s="70"/>
      <c r="D54" s="70"/>
      <c r="E54" s="77" t="s">
        <v>34</v>
      </c>
      <c r="F54" s="77" t="s">
        <v>34</v>
      </c>
      <c r="G54" s="77" t="s">
        <v>34</v>
      </c>
    </row>
    <row r="55" spans="1:7" x14ac:dyDescent="0.25">
      <c r="A55" s="69"/>
      <c r="B55" s="69"/>
      <c r="C55" s="70"/>
      <c r="D55" s="81" t="s">
        <v>35</v>
      </c>
      <c r="E55" s="87">
        <f>SUM(E5:E51)</f>
        <v>1499489.6117073167</v>
      </c>
      <c r="F55" s="87">
        <f>SUM(F5:F51)</f>
        <v>-71287.679999999978</v>
      </c>
      <c r="G55" s="87">
        <f>SUM(G5:G50)</f>
        <v>1428201.931707317</v>
      </c>
    </row>
    <row r="56" spans="1:7" x14ac:dyDescent="0.25">
      <c r="A56" s="69"/>
      <c r="B56" s="69"/>
      <c r="C56" s="70"/>
      <c r="D56" s="70"/>
      <c r="E56" s="71"/>
      <c r="F56" s="71"/>
      <c r="G56" s="71"/>
    </row>
    <row r="57" spans="1:7" x14ac:dyDescent="0.25">
      <c r="A57" s="69"/>
      <c r="B57" s="69"/>
      <c r="C57" s="70"/>
      <c r="D57" s="70"/>
      <c r="E57" s="71"/>
      <c r="F57" s="71"/>
      <c r="G57" s="71"/>
    </row>
    <row r="58" spans="1:7" x14ac:dyDescent="0.25">
      <c r="A58" s="69"/>
      <c r="B58" s="69"/>
      <c r="C58" s="70"/>
      <c r="D58" s="70"/>
      <c r="E58" s="71"/>
      <c r="F58" s="71"/>
      <c r="G58" s="71"/>
    </row>
    <row r="59" spans="1:7" x14ac:dyDescent="0.25">
      <c r="A59" s="69"/>
      <c r="B59" s="69"/>
      <c r="C59" s="70"/>
      <c r="D59" s="70"/>
      <c r="E59" s="71"/>
      <c r="F59" s="71"/>
      <c r="G59" s="71"/>
    </row>
    <row r="60" spans="1:7" x14ac:dyDescent="0.25">
      <c r="A60" s="69"/>
      <c r="B60" s="69"/>
      <c r="C60" s="70"/>
      <c r="D60" s="70"/>
      <c r="E60" s="71"/>
      <c r="F60" s="71"/>
      <c r="G60" s="71"/>
    </row>
    <row r="61" spans="1:7" x14ac:dyDescent="0.25">
      <c r="A61" s="69"/>
      <c r="B61" s="69"/>
      <c r="C61" s="70"/>
      <c r="D61" s="70"/>
      <c r="E61" s="71"/>
      <c r="F61" s="71"/>
      <c r="G61" s="71"/>
    </row>
    <row r="62" spans="1:7" x14ac:dyDescent="0.25">
      <c r="A62" s="69"/>
      <c r="B62" s="69"/>
      <c r="C62" s="70"/>
      <c r="D62" s="70"/>
      <c r="E62" s="71"/>
      <c r="F62" s="71"/>
      <c r="G62" s="71"/>
    </row>
    <row r="63" spans="1:7" x14ac:dyDescent="0.25">
      <c r="A63" s="69"/>
      <c r="B63" s="69"/>
      <c r="C63" s="70"/>
      <c r="D63" s="70"/>
      <c r="E63" s="71"/>
      <c r="F63" s="71"/>
      <c r="G63" s="71"/>
    </row>
    <row r="64" spans="1:7" x14ac:dyDescent="0.25">
      <c r="A64" s="69"/>
      <c r="B64" s="69"/>
      <c r="C64" s="70"/>
      <c r="D64" s="70"/>
      <c r="E64" s="71"/>
      <c r="F64" s="71"/>
      <c r="G64" s="71"/>
    </row>
    <row r="65" spans="1:7" x14ac:dyDescent="0.25">
      <c r="A65" s="69"/>
      <c r="B65" s="69"/>
      <c r="C65" s="70"/>
      <c r="D65" s="70"/>
      <c r="E65" s="71"/>
      <c r="F65" s="71"/>
      <c r="G65" s="71"/>
    </row>
    <row r="66" spans="1:7" x14ac:dyDescent="0.25">
      <c r="A66" s="69"/>
      <c r="B66" s="69"/>
      <c r="C66" s="70"/>
      <c r="D66" s="70"/>
      <c r="E66" s="71"/>
      <c r="F66" s="71"/>
      <c r="G66" s="71"/>
    </row>
    <row r="67" spans="1:7" x14ac:dyDescent="0.25">
      <c r="A67" s="69"/>
      <c r="B67" s="69"/>
      <c r="C67" s="70"/>
      <c r="D67" s="70"/>
      <c r="E67" s="71"/>
      <c r="F67" s="71"/>
      <c r="G67" s="71"/>
    </row>
    <row r="68" spans="1:7" x14ac:dyDescent="0.25">
      <c r="E68" s="71"/>
      <c r="F68" s="71"/>
      <c r="G68" s="71"/>
    </row>
    <row r="69" spans="1:7" x14ac:dyDescent="0.25">
      <c r="E69" s="71"/>
      <c r="F69" s="71"/>
      <c r="G69" s="71"/>
    </row>
  </sheetData>
  <conditionalFormatting sqref="B2">
    <cfRule type="cellIs" dxfId="98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IF78"/>
  <sheetViews>
    <sheetView zoomScale="90" zoomScaleNormal="90" workbookViewId="0">
      <pane ySplit="4" topLeftCell="A10" activePane="bottomLeft" state="frozen"/>
      <selection activeCell="C72" activeCellId="1" sqref="A1 C72"/>
      <selection pane="bottomLeft" activeCell="C72" activeCellId="1" sqref="A1 C72"/>
    </sheetView>
  </sheetViews>
  <sheetFormatPr defaultColWidth="13" defaultRowHeight="13" x14ac:dyDescent="0.35"/>
  <cols>
    <col min="1" max="1" width="35.7265625" style="130" customWidth="1"/>
    <col min="2" max="2" width="64.26953125" style="130" customWidth="1"/>
    <col min="3" max="3" width="21.26953125" style="131" customWidth="1"/>
    <col min="4" max="4" width="14.26953125" style="96" customWidth="1"/>
    <col min="5" max="5" width="14.26953125" style="94" customWidth="1"/>
    <col min="6" max="6" width="14.26953125" style="95" customWidth="1"/>
    <col min="7" max="7" width="14.26953125" style="94" customWidth="1"/>
    <col min="8" max="9" width="14.26953125" style="96" customWidth="1"/>
    <col min="10" max="10" width="14.26953125" style="94" customWidth="1"/>
    <col min="11" max="11" width="14.26953125" style="96" customWidth="1"/>
    <col min="12" max="12" width="14.26953125" style="97" customWidth="1"/>
    <col min="13" max="13" width="14.26953125" style="95" customWidth="1"/>
    <col min="14" max="14" width="17.7265625" style="94" customWidth="1"/>
    <col min="15" max="16" width="14.26953125" style="96" customWidth="1"/>
    <col min="17" max="17" width="14.26953125" style="94" customWidth="1"/>
    <col min="18" max="18" width="14.26953125" style="98" customWidth="1"/>
    <col min="19" max="19" width="14.26953125" style="132" customWidth="1"/>
    <col min="20" max="20" width="14.26953125" style="98" customWidth="1"/>
    <col min="21" max="21" width="14.26953125" style="132" customWidth="1"/>
    <col min="22" max="23" width="14.26953125" style="98" customWidth="1"/>
    <col min="24" max="24" width="14.26953125" style="132" customWidth="1"/>
    <col min="25" max="25" width="14.26953125" style="98" customWidth="1"/>
    <col min="26" max="26" width="14.26953125" style="132" customWidth="1"/>
    <col min="27" max="27" width="14.26953125" style="98" customWidth="1"/>
    <col min="28" max="28" width="14.26953125" style="132" customWidth="1"/>
    <col min="29" max="30" width="14.26953125" style="98" customWidth="1"/>
    <col min="31" max="31" width="14.26953125" style="132" customWidth="1"/>
    <col min="32" max="38" width="14.26953125" style="98" customWidth="1"/>
    <col min="39" max="16384" width="13" style="98"/>
  </cols>
  <sheetData>
    <row r="1" spans="1:38" x14ac:dyDescent="0.35">
      <c r="A1" s="91" t="s">
        <v>1</v>
      </c>
      <c r="B1" s="92" t="s">
        <v>2</v>
      </c>
      <c r="C1" s="93"/>
      <c r="D1" s="94"/>
      <c r="E1" s="95"/>
      <c r="F1" s="94"/>
      <c r="G1" s="96"/>
      <c r="I1" s="94"/>
      <c r="J1" s="96"/>
      <c r="K1" s="97"/>
      <c r="L1" s="95"/>
      <c r="M1" s="94"/>
      <c r="N1" s="96"/>
      <c r="P1" s="94"/>
      <c r="Q1" s="98"/>
      <c r="S1" s="98"/>
      <c r="U1" s="98"/>
      <c r="X1" s="98"/>
      <c r="Z1" s="98"/>
      <c r="AB1" s="98"/>
      <c r="AE1" s="98"/>
    </row>
    <row r="2" spans="1:38" x14ac:dyDescent="0.35">
      <c r="A2" s="91" t="s">
        <v>0</v>
      </c>
      <c r="B2" s="92">
        <v>2021</v>
      </c>
      <c r="C2" s="93"/>
      <c r="D2" s="94"/>
      <c r="E2" s="99"/>
      <c r="F2" s="94"/>
      <c r="G2" s="96"/>
      <c r="I2" s="94"/>
      <c r="J2" s="96"/>
      <c r="K2" s="100"/>
      <c r="L2" s="99"/>
      <c r="M2" s="94"/>
      <c r="N2" s="96"/>
      <c r="P2" s="94"/>
      <c r="Q2" s="98"/>
      <c r="S2" s="98"/>
      <c r="U2" s="98"/>
      <c r="X2" s="98"/>
      <c r="Z2" s="98"/>
      <c r="AB2" s="98"/>
      <c r="AE2" s="98"/>
    </row>
    <row r="3" spans="1:38" s="104" customFormat="1" x14ac:dyDescent="0.35">
      <c r="A3" s="101"/>
      <c r="B3" s="101"/>
      <c r="C3" s="102"/>
      <c r="D3" s="103" t="s">
        <v>188</v>
      </c>
      <c r="E3" s="103"/>
      <c r="F3" s="103"/>
      <c r="G3" s="103"/>
      <c r="H3" s="103"/>
      <c r="I3" s="103"/>
      <c r="J3" s="103"/>
      <c r="K3" s="103" t="s">
        <v>189</v>
      </c>
      <c r="L3" s="103"/>
      <c r="M3" s="103"/>
      <c r="N3" s="103"/>
      <c r="O3" s="103"/>
      <c r="P3" s="103"/>
      <c r="Q3" s="103"/>
      <c r="R3" s="103" t="s">
        <v>190</v>
      </c>
      <c r="S3" s="103"/>
      <c r="T3" s="103"/>
      <c r="U3" s="103"/>
      <c r="V3" s="103"/>
      <c r="W3" s="103"/>
      <c r="X3" s="103"/>
      <c r="Y3" s="103" t="s">
        <v>191</v>
      </c>
      <c r="Z3" s="103"/>
      <c r="AA3" s="103"/>
      <c r="AB3" s="103"/>
      <c r="AC3" s="103"/>
      <c r="AD3" s="103"/>
      <c r="AE3" s="103"/>
      <c r="AF3" s="103" t="s">
        <v>192</v>
      </c>
      <c r="AG3" s="103"/>
      <c r="AH3" s="103"/>
      <c r="AI3" s="103"/>
      <c r="AJ3" s="103"/>
      <c r="AK3" s="103"/>
      <c r="AL3" s="103"/>
    </row>
    <row r="4" spans="1:38" s="104" customFormat="1" ht="26" x14ac:dyDescent="0.35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7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6" t="s">
        <v>206</v>
      </c>
      <c r="L4" s="105" t="s">
        <v>207</v>
      </c>
      <c r="M4" s="107" t="s">
        <v>208</v>
      </c>
      <c r="N4" s="105" t="s">
        <v>209</v>
      </c>
      <c r="O4" s="106" t="s">
        <v>210</v>
      </c>
      <c r="P4" s="106" t="s">
        <v>204</v>
      </c>
      <c r="Q4" s="105" t="s">
        <v>205</v>
      </c>
      <c r="R4" s="108" t="s">
        <v>206</v>
      </c>
      <c r="S4" s="109" t="s">
        <v>207</v>
      </c>
      <c r="T4" s="110" t="s">
        <v>208</v>
      </c>
      <c r="U4" s="109" t="s">
        <v>209</v>
      </c>
      <c r="V4" s="108" t="s">
        <v>210</v>
      </c>
      <c r="W4" s="108" t="s">
        <v>204</v>
      </c>
      <c r="X4" s="109" t="s">
        <v>205</v>
      </c>
      <c r="Y4" s="106" t="s">
        <v>206</v>
      </c>
      <c r="Z4" s="105" t="s">
        <v>207</v>
      </c>
      <c r="AA4" s="107" t="s">
        <v>208</v>
      </c>
      <c r="AB4" s="105" t="s">
        <v>209</v>
      </c>
      <c r="AC4" s="106" t="s">
        <v>210</v>
      </c>
      <c r="AD4" s="106" t="s">
        <v>204</v>
      </c>
      <c r="AE4" s="105" t="s">
        <v>205</v>
      </c>
      <c r="AF4" s="108" t="s">
        <v>206</v>
      </c>
      <c r="AG4" s="109" t="s">
        <v>207</v>
      </c>
      <c r="AH4" s="110" t="s">
        <v>208</v>
      </c>
      <c r="AI4" s="109" t="s">
        <v>209</v>
      </c>
      <c r="AJ4" s="108" t="s">
        <v>210</v>
      </c>
      <c r="AK4" s="108" t="s">
        <v>204</v>
      </c>
      <c r="AL4" s="109" t="s">
        <v>205</v>
      </c>
    </row>
    <row r="5" spans="1:38" ht="25.5" hidden="1" customHeight="1" x14ac:dyDescent="0.35">
      <c r="A5" s="111" t="s">
        <v>9</v>
      </c>
      <c r="B5" s="111" t="s">
        <v>15</v>
      </c>
      <c r="C5" s="112">
        <v>700961</v>
      </c>
      <c r="D5" s="113"/>
      <c r="E5" s="114"/>
      <c r="F5" s="115"/>
      <c r="G5" s="114"/>
      <c r="H5" s="92"/>
      <c r="I5" s="92"/>
      <c r="J5" s="114"/>
      <c r="K5" s="113"/>
      <c r="L5" s="114"/>
      <c r="M5" s="115"/>
      <c r="N5" s="114"/>
      <c r="O5" s="92"/>
      <c r="P5" s="92"/>
      <c r="Q5" s="114"/>
      <c r="R5" s="117"/>
      <c r="S5" s="114"/>
      <c r="T5" s="115"/>
      <c r="U5" s="114"/>
      <c r="V5" s="92"/>
      <c r="W5" s="92"/>
      <c r="X5" s="118"/>
      <c r="Y5" s="92"/>
      <c r="Z5" s="114"/>
      <c r="AA5" s="115"/>
      <c r="AB5" s="114"/>
      <c r="AC5" s="92"/>
      <c r="AD5" s="92"/>
      <c r="AE5" s="118"/>
      <c r="AF5" s="92"/>
      <c r="AG5" s="114"/>
      <c r="AH5" s="115"/>
      <c r="AI5" s="114"/>
      <c r="AJ5" s="92"/>
      <c r="AK5" s="92"/>
      <c r="AL5" s="118"/>
    </row>
    <row r="6" spans="1:38" ht="25.5" hidden="1" customHeight="1" x14ac:dyDescent="0.35">
      <c r="A6" s="111" t="s">
        <v>9</v>
      </c>
      <c r="B6" s="111" t="s">
        <v>369</v>
      </c>
      <c r="C6" s="221">
        <v>701151</v>
      </c>
      <c r="D6" s="113"/>
      <c r="E6" s="114"/>
      <c r="F6" s="115"/>
      <c r="G6" s="114"/>
      <c r="H6" s="92"/>
      <c r="I6" s="92"/>
      <c r="J6" s="114"/>
      <c r="K6" s="113"/>
      <c r="L6" s="114"/>
      <c r="M6" s="115"/>
      <c r="N6" s="114"/>
      <c r="O6" s="92"/>
      <c r="P6" s="92"/>
      <c r="Q6" s="114"/>
      <c r="R6" s="117"/>
      <c r="S6" s="114"/>
      <c r="T6" s="115"/>
      <c r="U6" s="114"/>
      <c r="V6" s="92"/>
      <c r="W6" s="92">
        <v>1</v>
      </c>
      <c r="X6" s="118">
        <v>2795.14</v>
      </c>
      <c r="Y6" s="92"/>
      <c r="Z6" s="114"/>
      <c r="AA6" s="115"/>
      <c r="AB6" s="114"/>
      <c r="AC6" s="92"/>
      <c r="AD6" s="92"/>
      <c r="AE6" s="118"/>
      <c r="AF6" s="92"/>
      <c r="AG6" s="114"/>
      <c r="AH6" s="115"/>
      <c r="AI6" s="114"/>
      <c r="AJ6" s="92"/>
      <c r="AK6" s="92"/>
      <c r="AL6" s="118"/>
    </row>
    <row r="7" spans="1:38" ht="25.5" hidden="1" customHeight="1" x14ac:dyDescent="0.35">
      <c r="A7" s="111" t="s">
        <v>211</v>
      </c>
      <c r="B7" s="111" t="s">
        <v>212</v>
      </c>
      <c r="C7" s="112">
        <v>700929</v>
      </c>
      <c r="D7" s="113"/>
      <c r="E7" s="114"/>
      <c r="F7" s="115"/>
      <c r="G7" s="114"/>
      <c r="H7" s="92"/>
      <c r="I7" s="92"/>
      <c r="J7" s="114"/>
      <c r="K7" s="113"/>
      <c r="L7" s="114"/>
      <c r="M7" s="115"/>
      <c r="N7" s="114"/>
      <c r="O7" s="92"/>
      <c r="P7" s="92"/>
      <c r="Q7" s="114"/>
      <c r="R7" s="117"/>
      <c r="S7" s="114"/>
      <c r="T7" s="115">
        <v>2</v>
      </c>
      <c r="U7" s="114">
        <v>6880</v>
      </c>
      <c r="V7" s="92">
        <v>1</v>
      </c>
      <c r="W7" s="92"/>
      <c r="X7" s="118"/>
      <c r="Y7" s="92"/>
      <c r="Z7" s="114"/>
      <c r="AA7" s="115"/>
      <c r="AB7" s="114"/>
      <c r="AC7" s="92"/>
      <c r="AD7" s="92"/>
      <c r="AE7" s="118"/>
      <c r="AF7" s="92"/>
      <c r="AG7" s="114"/>
      <c r="AH7" s="115"/>
      <c r="AI7" s="114"/>
      <c r="AJ7" s="92"/>
      <c r="AK7" s="92"/>
      <c r="AL7" s="118"/>
    </row>
    <row r="8" spans="1:38" ht="25.5" hidden="1" customHeight="1" x14ac:dyDescent="0.35">
      <c r="A8" s="111" t="s">
        <v>9</v>
      </c>
      <c r="B8" s="111" t="s">
        <v>79</v>
      </c>
      <c r="C8" s="221">
        <v>700930</v>
      </c>
      <c r="D8" s="113"/>
      <c r="E8" s="114"/>
      <c r="F8" s="115"/>
      <c r="G8" s="114"/>
      <c r="H8" s="92"/>
      <c r="I8" s="92"/>
      <c r="J8" s="114"/>
      <c r="K8" s="113"/>
      <c r="L8" s="114"/>
      <c r="M8" s="115"/>
      <c r="N8" s="114"/>
      <c r="O8" s="92"/>
      <c r="P8" s="92"/>
      <c r="Q8" s="114"/>
      <c r="R8" s="117"/>
      <c r="S8" s="114"/>
      <c r="T8" s="115"/>
      <c r="U8" s="114"/>
      <c r="V8" s="92">
        <v>1</v>
      </c>
      <c r="W8" s="92"/>
      <c r="X8" s="118"/>
      <c r="Y8" s="92"/>
      <c r="Z8" s="114"/>
      <c r="AA8" s="115"/>
      <c r="AB8" s="114"/>
      <c r="AC8" s="92"/>
      <c r="AD8" s="92"/>
      <c r="AE8" s="118"/>
      <c r="AF8" s="92"/>
      <c r="AG8" s="114"/>
      <c r="AH8" s="115"/>
      <c r="AI8" s="114"/>
      <c r="AJ8" s="92"/>
      <c r="AK8" s="92"/>
      <c r="AL8" s="118"/>
    </row>
    <row r="9" spans="1:38" ht="25.5" hidden="1" customHeight="1" x14ac:dyDescent="0.35">
      <c r="A9" s="111" t="s">
        <v>9</v>
      </c>
      <c r="B9" s="111" t="s">
        <v>213</v>
      </c>
      <c r="C9" s="112">
        <v>700933</v>
      </c>
      <c r="D9" s="113"/>
      <c r="E9" s="114"/>
      <c r="F9" s="115"/>
      <c r="G9" s="114"/>
      <c r="H9" s="92"/>
      <c r="I9" s="92"/>
      <c r="J9" s="114"/>
      <c r="K9" s="113"/>
      <c r="L9" s="114"/>
      <c r="M9" s="115"/>
      <c r="N9" s="114"/>
      <c r="O9" s="92"/>
      <c r="P9" s="92"/>
      <c r="Q9" s="114"/>
      <c r="R9" s="117"/>
      <c r="S9" s="114"/>
      <c r="T9" s="115"/>
      <c r="U9" s="114"/>
      <c r="V9" s="92"/>
      <c r="W9" s="92"/>
      <c r="X9" s="118"/>
      <c r="Y9" s="92"/>
      <c r="Z9" s="114"/>
      <c r="AA9" s="115"/>
      <c r="AB9" s="114"/>
      <c r="AC9" s="92"/>
      <c r="AD9" s="92"/>
      <c r="AE9" s="118"/>
      <c r="AF9" s="92"/>
      <c r="AG9" s="114"/>
      <c r="AH9" s="115"/>
      <c r="AI9" s="114"/>
      <c r="AJ9" s="92"/>
      <c r="AK9" s="92"/>
      <c r="AL9" s="118"/>
    </row>
    <row r="10" spans="1:38" ht="25.5" customHeight="1" x14ac:dyDescent="0.35">
      <c r="A10" s="119" t="s">
        <v>18</v>
      </c>
      <c r="B10" s="119" t="s">
        <v>76</v>
      </c>
      <c r="C10" s="120">
        <v>700935</v>
      </c>
      <c r="D10" s="121">
        <v>110</v>
      </c>
      <c r="E10" s="122">
        <v>363723.1300000003</v>
      </c>
      <c r="F10" s="123">
        <v>9</v>
      </c>
      <c r="G10" s="122">
        <v>2167.67</v>
      </c>
      <c r="H10" s="124">
        <v>59</v>
      </c>
      <c r="I10" s="124">
        <v>644</v>
      </c>
      <c r="J10" s="122">
        <v>348015.96000000153</v>
      </c>
      <c r="K10" s="121">
        <v>8</v>
      </c>
      <c r="L10" s="122">
        <v>93721.849999999991</v>
      </c>
      <c r="M10" s="123">
        <v>64</v>
      </c>
      <c r="N10" s="122">
        <v>138021</v>
      </c>
      <c r="O10" s="124">
        <v>124</v>
      </c>
      <c r="P10" s="124">
        <v>359</v>
      </c>
      <c r="Q10" s="122">
        <v>721536.21</v>
      </c>
      <c r="R10" s="126">
        <v>29</v>
      </c>
      <c r="S10" s="122">
        <v>311701.19</v>
      </c>
      <c r="T10" s="123">
        <v>66</v>
      </c>
      <c r="U10" s="122">
        <v>158968.03</v>
      </c>
      <c r="V10" s="124">
        <v>252</v>
      </c>
      <c r="W10" s="124">
        <v>182</v>
      </c>
      <c r="X10" s="127">
        <v>463678.7800000002</v>
      </c>
      <c r="Y10" s="124">
        <v>20</v>
      </c>
      <c r="Z10" s="122">
        <v>120269.22000000002</v>
      </c>
      <c r="AA10" s="123"/>
      <c r="AB10" s="122"/>
      <c r="AC10" s="124">
        <v>2</v>
      </c>
      <c r="AD10" s="124">
        <v>63</v>
      </c>
      <c r="AE10" s="127">
        <v>134315.49</v>
      </c>
      <c r="AF10" s="124">
        <v>38</v>
      </c>
      <c r="AG10" s="122">
        <v>457190.35</v>
      </c>
      <c r="AH10" s="123">
        <v>4</v>
      </c>
      <c r="AI10" s="122">
        <v>2522</v>
      </c>
      <c r="AJ10" s="124">
        <v>9</v>
      </c>
      <c r="AK10" s="124">
        <v>40</v>
      </c>
      <c r="AL10" s="127">
        <v>266850.63</v>
      </c>
    </row>
    <row r="11" spans="1:38" ht="25.5" hidden="1" customHeight="1" x14ac:dyDescent="0.35">
      <c r="A11" s="119" t="s">
        <v>29</v>
      </c>
      <c r="B11" s="119" t="s">
        <v>214</v>
      </c>
      <c r="C11" s="112"/>
      <c r="D11" s="121"/>
      <c r="E11" s="122"/>
      <c r="F11" s="123"/>
      <c r="G11" s="122"/>
      <c r="H11" s="124"/>
      <c r="I11" s="124"/>
      <c r="J11" s="122"/>
      <c r="K11" s="121"/>
      <c r="L11" s="122"/>
      <c r="M11" s="123"/>
      <c r="N11" s="122"/>
      <c r="O11" s="124"/>
      <c r="P11" s="124"/>
      <c r="Q11" s="122"/>
      <c r="R11" s="126"/>
      <c r="S11" s="122"/>
      <c r="T11" s="123"/>
      <c r="U11" s="122"/>
      <c r="V11" s="124"/>
      <c r="W11" s="124"/>
      <c r="X11" s="127"/>
      <c r="Y11" s="92"/>
      <c r="Z11" s="114"/>
      <c r="AA11" s="115"/>
      <c r="AB11" s="114"/>
      <c r="AC11" s="92"/>
      <c r="AD11" s="92"/>
      <c r="AE11" s="118"/>
      <c r="AF11" s="92"/>
      <c r="AG11" s="114"/>
      <c r="AH11" s="115"/>
      <c r="AI11" s="114"/>
      <c r="AJ11" s="92"/>
      <c r="AK11" s="92"/>
      <c r="AL11" s="118"/>
    </row>
    <row r="12" spans="1:38" ht="25.5" hidden="1" customHeight="1" x14ac:dyDescent="0.35">
      <c r="A12" s="119" t="s">
        <v>211</v>
      </c>
      <c r="B12" s="111" t="s">
        <v>212</v>
      </c>
      <c r="C12" s="128" t="s">
        <v>73</v>
      </c>
      <c r="D12" s="113"/>
      <c r="E12" s="114"/>
      <c r="F12" s="115"/>
      <c r="G12" s="114"/>
      <c r="H12" s="92">
        <v>1</v>
      </c>
      <c r="I12" s="92"/>
      <c r="J12" s="114"/>
      <c r="K12" s="113"/>
      <c r="L12" s="114"/>
      <c r="M12" s="115"/>
      <c r="N12" s="114"/>
      <c r="O12" s="92"/>
      <c r="P12" s="92"/>
      <c r="Q12" s="114"/>
      <c r="R12" s="117"/>
      <c r="S12" s="114"/>
      <c r="T12" s="115">
        <v>1</v>
      </c>
      <c r="U12" s="114">
        <v>100</v>
      </c>
      <c r="V12" s="92"/>
      <c r="W12" s="92"/>
      <c r="X12" s="118"/>
      <c r="Y12" s="92"/>
      <c r="Z12" s="114"/>
      <c r="AA12" s="115"/>
      <c r="AB12" s="114"/>
      <c r="AC12" s="92"/>
      <c r="AD12" s="92"/>
      <c r="AE12" s="118"/>
      <c r="AF12" s="92"/>
      <c r="AG12" s="114"/>
      <c r="AH12" s="115"/>
      <c r="AI12" s="114"/>
      <c r="AJ12" s="92"/>
      <c r="AK12" s="92"/>
      <c r="AL12" s="118"/>
    </row>
    <row r="13" spans="1:38" ht="25.5" hidden="1" customHeight="1" x14ac:dyDescent="0.35">
      <c r="A13" s="111" t="s">
        <v>9</v>
      </c>
      <c r="B13" s="111" t="s">
        <v>215</v>
      </c>
      <c r="C13" s="112">
        <v>700945</v>
      </c>
      <c r="D13" s="113"/>
      <c r="E13" s="114"/>
      <c r="F13" s="115"/>
      <c r="G13" s="114"/>
      <c r="H13" s="92"/>
      <c r="I13" s="92"/>
      <c r="J13" s="114"/>
      <c r="K13" s="113"/>
      <c r="L13" s="114"/>
      <c r="M13" s="115"/>
      <c r="N13" s="114"/>
      <c r="O13" s="92"/>
      <c r="P13" s="92"/>
      <c r="Q13" s="114"/>
      <c r="R13" s="117"/>
      <c r="S13" s="114"/>
      <c r="T13" s="115"/>
      <c r="U13" s="114"/>
      <c r="V13" s="92"/>
      <c r="W13" s="92">
        <v>2</v>
      </c>
      <c r="X13" s="118">
        <v>13425.5</v>
      </c>
      <c r="Y13" s="92"/>
      <c r="Z13" s="114"/>
      <c r="AA13" s="115"/>
      <c r="AB13" s="114"/>
      <c r="AC13" s="92"/>
      <c r="AD13" s="92"/>
      <c r="AE13" s="118"/>
      <c r="AF13" s="92"/>
      <c r="AG13" s="114"/>
      <c r="AH13" s="115"/>
      <c r="AI13" s="114"/>
      <c r="AJ13" s="92"/>
      <c r="AK13" s="92"/>
      <c r="AL13" s="118"/>
    </row>
    <row r="14" spans="1:38" ht="25.5" hidden="1" customHeight="1" x14ac:dyDescent="0.35">
      <c r="A14" s="111" t="s">
        <v>9</v>
      </c>
      <c r="B14" s="111" t="s">
        <v>20</v>
      </c>
      <c r="C14" s="128">
        <v>700943</v>
      </c>
      <c r="D14" s="121"/>
      <c r="E14" s="122"/>
      <c r="F14" s="123"/>
      <c r="G14" s="122"/>
      <c r="H14" s="124"/>
      <c r="I14" s="124"/>
      <c r="J14" s="122"/>
      <c r="K14" s="121"/>
      <c r="L14" s="122"/>
      <c r="M14" s="123"/>
      <c r="N14" s="122"/>
      <c r="O14" s="124"/>
      <c r="P14" s="124"/>
      <c r="Q14" s="122"/>
      <c r="R14" s="126"/>
      <c r="S14" s="122"/>
      <c r="T14" s="123"/>
      <c r="U14" s="122"/>
      <c r="V14" s="124"/>
      <c r="W14" s="124"/>
      <c r="X14" s="127"/>
      <c r="Y14" s="124"/>
      <c r="Z14" s="122"/>
      <c r="AA14" s="123"/>
      <c r="AB14" s="122"/>
      <c r="AC14" s="124"/>
      <c r="AD14" s="124"/>
      <c r="AE14" s="127"/>
      <c r="AF14" s="124"/>
      <c r="AG14" s="122"/>
      <c r="AH14" s="123"/>
      <c r="AI14" s="122"/>
      <c r="AJ14" s="124"/>
      <c r="AK14" s="124"/>
      <c r="AL14" s="127"/>
    </row>
    <row r="15" spans="1:38" ht="25.5" customHeight="1" x14ac:dyDescent="0.35">
      <c r="A15" s="119" t="s">
        <v>18</v>
      </c>
      <c r="B15" s="119" t="s">
        <v>76</v>
      </c>
      <c r="C15" s="112"/>
      <c r="D15" s="121"/>
      <c r="E15" s="122"/>
      <c r="F15" s="123"/>
      <c r="G15" s="122"/>
      <c r="H15" s="124"/>
      <c r="I15" s="124"/>
      <c r="J15" s="122"/>
      <c r="K15" s="121"/>
      <c r="L15" s="122"/>
      <c r="M15" s="123"/>
      <c r="N15" s="122"/>
      <c r="O15" s="124"/>
      <c r="P15" s="124"/>
      <c r="Q15" s="122"/>
      <c r="R15" s="126"/>
      <c r="S15" s="122"/>
      <c r="T15" s="123"/>
      <c r="U15" s="122"/>
      <c r="V15" s="124"/>
      <c r="W15" s="124"/>
      <c r="X15" s="127"/>
      <c r="Y15" s="124"/>
      <c r="Z15" s="122"/>
      <c r="AA15" s="123"/>
      <c r="AB15" s="122"/>
      <c r="AC15" s="124"/>
      <c r="AD15" s="124"/>
      <c r="AE15" s="127"/>
      <c r="AF15" s="124"/>
      <c r="AG15" s="122"/>
      <c r="AH15" s="123"/>
      <c r="AI15" s="122"/>
      <c r="AJ15" s="124"/>
      <c r="AK15" s="124"/>
      <c r="AL15" s="127"/>
    </row>
    <row r="16" spans="1:38" ht="25.5" hidden="1" customHeight="1" x14ac:dyDescent="0.35">
      <c r="A16" s="111" t="s">
        <v>21</v>
      </c>
      <c r="B16" s="111" t="s">
        <v>216</v>
      </c>
      <c r="C16" s="112"/>
      <c r="D16" s="121"/>
      <c r="E16" s="122"/>
      <c r="F16" s="123"/>
      <c r="G16" s="122"/>
      <c r="H16" s="124"/>
      <c r="I16" s="124"/>
      <c r="J16" s="122"/>
      <c r="K16" s="121"/>
      <c r="L16" s="122"/>
      <c r="M16" s="123"/>
      <c r="N16" s="122"/>
      <c r="O16" s="124"/>
      <c r="P16" s="124"/>
      <c r="Q16" s="122"/>
      <c r="R16" s="126"/>
      <c r="S16" s="122"/>
      <c r="T16" s="123"/>
      <c r="U16" s="122"/>
      <c r="V16" s="124"/>
      <c r="W16" s="124"/>
      <c r="X16" s="127"/>
      <c r="Y16" s="124"/>
      <c r="Z16" s="122"/>
      <c r="AA16" s="123"/>
      <c r="AB16" s="122"/>
      <c r="AC16" s="124"/>
      <c r="AD16" s="124"/>
      <c r="AE16" s="127"/>
      <c r="AF16" s="124"/>
      <c r="AG16" s="122"/>
      <c r="AH16" s="123"/>
      <c r="AI16" s="122"/>
      <c r="AJ16" s="124"/>
      <c r="AK16" s="124"/>
      <c r="AL16" s="127"/>
    </row>
    <row r="17" spans="1:38" ht="25.5" hidden="1" customHeight="1" x14ac:dyDescent="0.35">
      <c r="A17" s="111" t="s">
        <v>21</v>
      </c>
      <c r="B17" s="111" t="s">
        <v>22</v>
      </c>
      <c r="C17" s="112">
        <v>700939</v>
      </c>
      <c r="D17" s="121"/>
      <c r="E17" s="122"/>
      <c r="F17" s="123"/>
      <c r="G17" s="122"/>
      <c r="H17" s="124"/>
      <c r="I17" s="124">
        <v>1</v>
      </c>
      <c r="J17" s="122">
        <v>9015.7199999999993</v>
      </c>
      <c r="K17" s="121"/>
      <c r="L17" s="122"/>
      <c r="M17" s="123"/>
      <c r="N17" s="122"/>
      <c r="O17" s="124"/>
      <c r="P17" s="124">
        <v>1</v>
      </c>
      <c r="Q17" s="122">
        <v>1616</v>
      </c>
      <c r="R17" s="126"/>
      <c r="S17" s="122"/>
      <c r="T17" s="123"/>
      <c r="U17" s="122"/>
      <c r="V17" s="124"/>
      <c r="W17" s="124"/>
      <c r="X17" s="127"/>
      <c r="Y17" s="124"/>
      <c r="Z17" s="122"/>
      <c r="AA17" s="123"/>
      <c r="AB17" s="122"/>
      <c r="AC17" s="124"/>
      <c r="AD17" s="124"/>
      <c r="AE17" s="127"/>
      <c r="AF17" s="124"/>
      <c r="AG17" s="122"/>
      <c r="AH17" s="123"/>
      <c r="AI17" s="122"/>
      <c r="AJ17" s="124"/>
      <c r="AK17" s="124"/>
      <c r="AL17" s="127"/>
    </row>
    <row r="18" spans="1:38" ht="25.5" hidden="1" customHeight="1" x14ac:dyDescent="0.35">
      <c r="A18" s="119" t="s">
        <v>30</v>
      </c>
      <c r="B18" s="111" t="s">
        <v>217</v>
      </c>
      <c r="C18" s="112"/>
      <c r="D18" s="121"/>
      <c r="E18" s="122"/>
      <c r="F18" s="123"/>
      <c r="G18" s="122"/>
      <c r="H18" s="124"/>
      <c r="I18" s="124"/>
      <c r="J18" s="122"/>
      <c r="K18" s="121"/>
      <c r="L18" s="122"/>
      <c r="M18" s="123"/>
      <c r="N18" s="122"/>
      <c r="O18" s="124"/>
      <c r="P18" s="124"/>
      <c r="Q18" s="122"/>
      <c r="R18" s="126"/>
      <c r="S18" s="122"/>
      <c r="T18" s="123"/>
      <c r="U18" s="122"/>
      <c r="V18" s="124"/>
      <c r="W18" s="124"/>
      <c r="X18" s="127"/>
      <c r="Y18" s="124"/>
      <c r="Z18" s="122"/>
      <c r="AA18" s="123"/>
      <c r="AB18" s="122"/>
      <c r="AC18" s="124"/>
      <c r="AD18" s="124"/>
      <c r="AE18" s="127"/>
      <c r="AF18" s="124"/>
      <c r="AG18" s="122"/>
      <c r="AH18" s="123"/>
      <c r="AI18" s="122"/>
      <c r="AJ18" s="124"/>
      <c r="AK18" s="124"/>
      <c r="AL18" s="127"/>
    </row>
    <row r="19" spans="1:38" ht="25.5" hidden="1" customHeight="1" x14ac:dyDescent="0.35">
      <c r="A19" s="111" t="s">
        <v>211</v>
      </c>
      <c r="B19" s="111" t="s">
        <v>218</v>
      </c>
      <c r="C19" s="112">
        <v>700937</v>
      </c>
      <c r="D19" s="113">
        <v>19</v>
      </c>
      <c r="E19" s="114">
        <v>129932.93999999999</v>
      </c>
      <c r="F19" s="115"/>
      <c r="G19" s="114"/>
      <c r="H19" s="92">
        <v>6</v>
      </c>
      <c r="I19" s="92">
        <v>172</v>
      </c>
      <c r="J19" s="114">
        <v>50605.569999999963</v>
      </c>
      <c r="K19" s="113"/>
      <c r="L19" s="114"/>
      <c r="M19" s="115">
        <v>8</v>
      </c>
      <c r="N19" s="114">
        <v>14398</v>
      </c>
      <c r="O19" s="92">
        <v>12</v>
      </c>
      <c r="P19" s="92">
        <v>62</v>
      </c>
      <c r="Q19" s="114">
        <v>128804.55</v>
      </c>
      <c r="R19" s="117">
        <v>3</v>
      </c>
      <c r="S19" s="114">
        <v>14174.64</v>
      </c>
      <c r="T19" s="115">
        <v>10</v>
      </c>
      <c r="U19" s="114">
        <v>19755</v>
      </c>
      <c r="V19" s="92">
        <v>39</v>
      </c>
      <c r="W19" s="92">
        <v>26</v>
      </c>
      <c r="X19" s="118">
        <v>140841.61000000002</v>
      </c>
      <c r="Y19" s="92">
        <v>6</v>
      </c>
      <c r="Z19" s="114">
        <v>42367.99</v>
      </c>
      <c r="AA19" s="115"/>
      <c r="AB19" s="114"/>
      <c r="AC19" s="92"/>
      <c r="AD19" s="92">
        <v>7</v>
      </c>
      <c r="AE19" s="118">
        <v>8290.4100000000017</v>
      </c>
      <c r="AF19" s="92">
        <v>1</v>
      </c>
      <c r="AG19" s="114">
        <v>2219.27</v>
      </c>
      <c r="AH19" s="115"/>
      <c r="AI19" s="114"/>
      <c r="AJ19" s="92">
        <v>1</v>
      </c>
      <c r="AK19" s="92">
        <v>5</v>
      </c>
      <c r="AL19" s="118">
        <v>7648.2</v>
      </c>
    </row>
    <row r="20" spans="1:38" ht="25.5" hidden="1" customHeight="1" x14ac:dyDescent="0.35">
      <c r="A20" s="111" t="s">
        <v>211</v>
      </c>
      <c r="B20" s="111" t="s">
        <v>17</v>
      </c>
      <c r="C20" s="112"/>
      <c r="D20" s="113"/>
      <c r="E20" s="114"/>
      <c r="F20" s="115"/>
      <c r="G20" s="114"/>
      <c r="H20" s="92"/>
      <c r="I20" s="92"/>
      <c r="J20" s="114"/>
      <c r="K20" s="113"/>
      <c r="L20" s="114"/>
      <c r="M20" s="115"/>
      <c r="N20" s="114"/>
      <c r="O20" s="92"/>
      <c r="P20" s="92"/>
      <c r="Q20" s="114"/>
      <c r="R20" s="117"/>
      <c r="S20" s="114"/>
      <c r="T20" s="115"/>
      <c r="U20" s="114"/>
      <c r="V20" s="92"/>
      <c r="W20" s="92"/>
      <c r="X20" s="118"/>
      <c r="Y20" s="92"/>
      <c r="Z20" s="114"/>
      <c r="AA20" s="115"/>
      <c r="AB20" s="114"/>
      <c r="AC20" s="92"/>
      <c r="AD20" s="92"/>
      <c r="AE20" s="118"/>
      <c r="AF20" s="92"/>
      <c r="AG20" s="114"/>
      <c r="AH20" s="115"/>
      <c r="AI20" s="114"/>
      <c r="AJ20" s="92"/>
      <c r="AK20" s="92"/>
      <c r="AL20" s="118"/>
    </row>
    <row r="21" spans="1:38" ht="25.5" hidden="1" customHeight="1" x14ac:dyDescent="0.35">
      <c r="A21" s="111" t="s">
        <v>9</v>
      </c>
      <c r="B21" s="111" t="s">
        <v>213</v>
      </c>
      <c r="C21" s="112">
        <v>700934</v>
      </c>
      <c r="D21" s="121"/>
      <c r="E21" s="122"/>
      <c r="F21" s="123"/>
      <c r="G21" s="122"/>
      <c r="H21" s="124"/>
      <c r="I21" s="124"/>
      <c r="J21" s="122"/>
      <c r="K21" s="121"/>
      <c r="L21" s="122"/>
      <c r="M21" s="123"/>
      <c r="N21" s="122"/>
      <c r="O21" s="124"/>
      <c r="P21" s="124"/>
      <c r="Q21" s="122"/>
      <c r="R21" s="126"/>
      <c r="S21" s="122"/>
      <c r="T21" s="123">
        <v>2</v>
      </c>
      <c r="U21" s="122">
        <v>3760</v>
      </c>
      <c r="V21" s="124"/>
      <c r="W21" s="124"/>
      <c r="X21" s="127"/>
      <c r="Y21" s="92"/>
      <c r="Z21" s="114"/>
      <c r="AA21" s="115"/>
      <c r="AB21" s="114"/>
      <c r="AC21" s="92"/>
      <c r="AD21" s="92"/>
      <c r="AE21" s="118"/>
      <c r="AF21" s="124"/>
      <c r="AG21" s="122"/>
      <c r="AH21" s="123"/>
      <c r="AI21" s="122"/>
      <c r="AJ21" s="124"/>
      <c r="AK21" s="124"/>
      <c r="AL21" s="127"/>
    </row>
    <row r="22" spans="1:38" ht="25.5" hidden="1" customHeight="1" x14ac:dyDescent="0.35">
      <c r="A22" s="111" t="s">
        <v>9</v>
      </c>
      <c r="B22" s="111" t="s">
        <v>219</v>
      </c>
      <c r="C22" s="112">
        <v>700940</v>
      </c>
      <c r="D22" s="121">
        <v>1</v>
      </c>
      <c r="E22" s="122">
        <v>-376.22</v>
      </c>
      <c r="F22" s="123"/>
      <c r="G22" s="122"/>
      <c r="H22" s="124">
        <v>3</v>
      </c>
      <c r="I22" s="124">
        <v>13</v>
      </c>
      <c r="J22" s="122">
        <v>-363.23000000000013</v>
      </c>
      <c r="K22" s="121">
        <v>1</v>
      </c>
      <c r="L22" s="122">
        <v>2930.2</v>
      </c>
      <c r="M22" s="123"/>
      <c r="N22" s="122"/>
      <c r="O22" s="124">
        <v>3</v>
      </c>
      <c r="P22" s="124">
        <v>10</v>
      </c>
      <c r="Q22" s="122">
        <v>19658.019999999997</v>
      </c>
      <c r="R22" s="126"/>
      <c r="S22" s="122"/>
      <c r="T22" s="123">
        <v>1</v>
      </c>
      <c r="U22" s="122">
        <v>500</v>
      </c>
      <c r="V22" s="124">
        <v>4</v>
      </c>
      <c r="W22" s="124">
        <v>4</v>
      </c>
      <c r="X22" s="127">
        <v>5827.34</v>
      </c>
      <c r="Y22" s="92"/>
      <c r="Z22" s="114"/>
      <c r="AA22" s="115"/>
      <c r="AB22" s="114"/>
      <c r="AC22" s="92"/>
      <c r="AD22" s="92"/>
      <c r="AE22" s="118"/>
      <c r="AF22" s="124"/>
      <c r="AG22" s="122"/>
      <c r="AH22" s="123"/>
      <c r="AI22" s="122"/>
      <c r="AJ22" s="124"/>
      <c r="AK22" s="124"/>
      <c r="AL22" s="127"/>
    </row>
    <row r="23" spans="1:38" ht="25.5" customHeight="1" x14ac:dyDescent="0.35">
      <c r="A23" s="111" t="s">
        <v>18</v>
      </c>
      <c r="B23" s="111" t="s">
        <v>76</v>
      </c>
      <c r="C23" s="112"/>
      <c r="D23" s="121"/>
      <c r="E23" s="122"/>
      <c r="F23" s="123"/>
      <c r="G23" s="122"/>
      <c r="H23" s="124"/>
      <c r="I23" s="124"/>
      <c r="J23" s="122"/>
      <c r="K23" s="121"/>
      <c r="L23" s="122"/>
      <c r="M23" s="123"/>
      <c r="N23" s="122"/>
      <c r="O23" s="124"/>
      <c r="P23" s="124"/>
      <c r="Q23" s="122"/>
      <c r="R23" s="126"/>
      <c r="S23" s="122"/>
      <c r="T23" s="123"/>
      <c r="U23" s="122"/>
      <c r="V23" s="124"/>
      <c r="W23" s="124"/>
      <c r="X23" s="127"/>
      <c r="Y23" s="124"/>
      <c r="Z23" s="122"/>
      <c r="AA23" s="123"/>
      <c r="AB23" s="122"/>
      <c r="AC23" s="124"/>
      <c r="AD23" s="124"/>
      <c r="AE23" s="127"/>
      <c r="AF23" s="124"/>
      <c r="AG23" s="122"/>
      <c r="AH23" s="123"/>
      <c r="AI23" s="122"/>
      <c r="AJ23" s="124"/>
      <c r="AK23" s="124"/>
      <c r="AL23" s="127"/>
    </row>
    <row r="24" spans="1:38" ht="25.5" hidden="1" customHeight="1" x14ac:dyDescent="0.35">
      <c r="A24" s="111" t="s">
        <v>9</v>
      </c>
      <c r="B24" s="111" t="s">
        <v>215</v>
      </c>
      <c r="C24" s="112">
        <v>700944</v>
      </c>
      <c r="D24" s="113"/>
      <c r="E24" s="114"/>
      <c r="F24" s="115"/>
      <c r="G24" s="114"/>
      <c r="H24" s="92"/>
      <c r="I24" s="92"/>
      <c r="J24" s="114"/>
      <c r="K24" s="113"/>
      <c r="L24" s="114"/>
      <c r="M24" s="115"/>
      <c r="N24" s="114"/>
      <c r="O24" s="92"/>
      <c r="P24" s="92"/>
      <c r="Q24" s="114"/>
      <c r="R24" s="117"/>
      <c r="S24" s="114"/>
      <c r="T24" s="115"/>
      <c r="U24" s="114"/>
      <c r="V24" s="92"/>
      <c r="W24" s="92"/>
      <c r="X24" s="118"/>
      <c r="Y24" s="92"/>
      <c r="Z24" s="114"/>
      <c r="AA24" s="115"/>
      <c r="AB24" s="114"/>
      <c r="AC24" s="92"/>
      <c r="AD24" s="92"/>
      <c r="AE24" s="118"/>
      <c r="AF24" s="92"/>
      <c r="AG24" s="114"/>
      <c r="AH24" s="115"/>
      <c r="AI24" s="114"/>
      <c r="AJ24" s="92"/>
      <c r="AK24" s="92"/>
      <c r="AL24" s="118"/>
    </row>
    <row r="25" spans="1:38" ht="25.5" hidden="1" customHeight="1" x14ac:dyDescent="0.35">
      <c r="A25" s="111" t="s">
        <v>67</v>
      </c>
      <c r="B25" s="111" t="s">
        <v>13</v>
      </c>
      <c r="C25" s="112">
        <v>700942</v>
      </c>
      <c r="D25" s="121"/>
      <c r="E25" s="122"/>
      <c r="F25" s="123"/>
      <c r="G25" s="122"/>
      <c r="H25" s="124"/>
      <c r="I25" s="124"/>
      <c r="J25" s="122"/>
      <c r="K25" s="121"/>
      <c r="L25" s="122"/>
      <c r="M25" s="123"/>
      <c r="N25" s="122"/>
      <c r="O25" s="124"/>
      <c r="P25" s="124">
        <v>1</v>
      </c>
      <c r="Q25" s="122">
        <v>2172</v>
      </c>
      <c r="R25" s="126"/>
      <c r="S25" s="122"/>
      <c r="T25" s="123"/>
      <c r="U25" s="122"/>
      <c r="V25" s="124"/>
      <c r="W25" s="124"/>
      <c r="X25" s="127"/>
      <c r="Y25" s="124"/>
      <c r="Z25" s="122"/>
      <c r="AA25" s="123"/>
      <c r="AB25" s="122"/>
      <c r="AC25" s="124"/>
      <c r="AD25" s="124"/>
      <c r="AE25" s="127"/>
      <c r="AF25" s="124"/>
      <c r="AG25" s="122"/>
      <c r="AH25" s="123"/>
      <c r="AI25" s="122"/>
      <c r="AJ25" s="124"/>
      <c r="AK25" s="124"/>
      <c r="AL25" s="127"/>
    </row>
    <row r="26" spans="1:38" ht="25.5" hidden="1" customHeight="1" x14ac:dyDescent="0.35">
      <c r="A26" s="111" t="s">
        <v>29</v>
      </c>
      <c r="B26" s="119" t="s">
        <v>220</v>
      </c>
      <c r="C26" s="120">
        <v>700931</v>
      </c>
      <c r="D26" s="121">
        <v>1</v>
      </c>
      <c r="E26" s="122">
        <v>-1276.8599999999999</v>
      </c>
      <c r="F26" s="123"/>
      <c r="G26" s="122"/>
      <c r="H26" s="124"/>
      <c r="I26" s="124">
        <v>1</v>
      </c>
      <c r="J26" s="122">
        <v>-1139.8599999999999</v>
      </c>
      <c r="K26" s="121"/>
      <c r="L26" s="122"/>
      <c r="M26" s="123"/>
      <c r="N26" s="122"/>
      <c r="O26" s="124"/>
      <c r="P26" s="124">
        <v>3</v>
      </c>
      <c r="Q26" s="122">
        <v>5895.66</v>
      </c>
      <c r="R26" s="126"/>
      <c r="S26" s="122"/>
      <c r="T26" s="123"/>
      <c r="U26" s="122"/>
      <c r="V26" s="124">
        <v>1</v>
      </c>
      <c r="W26" s="124"/>
      <c r="X26" s="127"/>
      <c r="Y26" s="124"/>
      <c r="Z26" s="122"/>
      <c r="AA26" s="123"/>
      <c r="AB26" s="122"/>
      <c r="AC26" s="124"/>
      <c r="AD26" s="124"/>
      <c r="AE26" s="127"/>
      <c r="AF26" s="92"/>
      <c r="AG26" s="114"/>
      <c r="AH26" s="115"/>
      <c r="AI26" s="114"/>
      <c r="AJ26" s="92"/>
      <c r="AK26" s="92">
        <v>1</v>
      </c>
      <c r="AL26" s="118">
        <v>2957.14</v>
      </c>
    </row>
    <row r="27" spans="1:38" ht="25.5" hidden="1" customHeight="1" x14ac:dyDescent="0.35">
      <c r="A27" s="111" t="s">
        <v>29</v>
      </c>
      <c r="B27" s="119" t="s">
        <v>221</v>
      </c>
      <c r="C27" s="120">
        <v>700946</v>
      </c>
      <c r="D27" s="121">
        <v>5</v>
      </c>
      <c r="E27" s="122">
        <v>587.4799999999999</v>
      </c>
      <c r="F27" s="123"/>
      <c r="G27" s="122"/>
      <c r="H27" s="124">
        <v>4</v>
      </c>
      <c r="I27" s="124">
        <v>54</v>
      </c>
      <c r="J27" s="122">
        <v>10505.520000000004</v>
      </c>
      <c r="K27" s="121">
        <v>1</v>
      </c>
      <c r="L27" s="122">
        <v>8860</v>
      </c>
      <c r="M27" s="123">
        <v>5</v>
      </c>
      <c r="N27" s="122">
        <v>9992</v>
      </c>
      <c r="O27" s="124">
        <v>7</v>
      </c>
      <c r="P27" s="124">
        <v>20</v>
      </c>
      <c r="Q27" s="122">
        <v>34738.6</v>
      </c>
      <c r="R27" s="126">
        <v>1</v>
      </c>
      <c r="S27" s="122">
        <v>3931.46</v>
      </c>
      <c r="T27" s="123">
        <v>5</v>
      </c>
      <c r="U27" s="122">
        <v>10060</v>
      </c>
      <c r="V27" s="124">
        <v>20</v>
      </c>
      <c r="W27" s="124">
        <v>13</v>
      </c>
      <c r="X27" s="127">
        <v>33071.54</v>
      </c>
      <c r="Y27" s="92">
        <v>1</v>
      </c>
      <c r="Z27" s="114">
        <v>449.62</v>
      </c>
      <c r="AA27" s="115"/>
      <c r="AB27" s="114"/>
      <c r="AC27" s="92"/>
      <c r="AD27" s="92">
        <v>7</v>
      </c>
      <c r="AE27" s="118">
        <v>10841.1</v>
      </c>
      <c r="AF27" s="92"/>
      <c r="AG27" s="114"/>
      <c r="AH27" s="115"/>
      <c r="AI27" s="114"/>
      <c r="AJ27" s="92"/>
      <c r="AK27" s="92"/>
      <c r="AL27" s="118"/>
    </row>
    <row r="28" spans="1:38" ht="25.5" hidden="1" customHeight="1" x14ac:dyDescent="0.35">
      <c r="A28" s="111" t="s">
        <v>29</v>
      </c>
      <c r="B28" s="119" t="s">
        <v>222</v>
      </c>
      <c r="C28" s="112">
        <v>700912</v>
      </c>
      <c r="D28" s="121">
        <v>5</v>
      </c>
      <c r="E28" s="122">
        <v>13492.99</v>
      </c>
      <c r="F28" s="123"/>
      <c r="G28" s="122"/>
      <c r="H28" s="124">
        <v>3</v>
      </c>
      <c r="I28" s="124">
        <v>23</v>
      </c>
      <c r="J28" s="122">
        <v>39872.910000000003</v>
      </c>
      <c r="K28" s="121"/>
      <c r="L28" s="122"/>
      <c r="M28" s="123">
        <v>2</v>
      </c>
      <c r="N28" s="122">
        <v>3720</v>
      </c>
      <c r="O28" s="124">
        <v>2</v>
      </c>
      <c r="P28" s="124">
        <v>17</v>
      </c>
      <c r="Q28" s="122">
        <v>36812.089999999997</v>
      </c>
      <c r="R28" s="126">
        <v>1</v>
      </c>
      <c r="S28" s="122">
        <v>1656.66</v>
      </c>
      <c r="T28" s="123">
        <v>1</v>
      </c>
      <c r="U28" s="122">
        <v>1500</v>
      </c>
      <c r="V28" s="124">
        <v>7</v>
      </c>
      <c r="W28" s="124">
        <v>10</v>
      </c>
      <c r="X28" s="127">
        <v>8171.77</v>
      </c>
      <c r="Y28" s="124">
        <v>2</v>
      </c>
      <c r="Z28" s="122">
        <v>3333.49</v>
      </c>
      <c r="AA28" s="123"/>
      <c r="AB28" s="122"/>
      <c r="AC28" s="124"/>
      <c r="AD28" s="124">
        <v>4</v>
      </c>
      <c r="AE28" s="127">
        <v>6024.1399999999994</v>
      </c>
      <c r="AF28" s="92"/>
      <c r="AG28" s="114"/>
      <c r="AH28" s="115"/>
      <c r="AI28" s="114"/>
      <c r="AJ28" s="92">
        <v>1</v>
      </c>
      <c r="AK28" s="92"/>
      <c r="AL28" s="118"/>
    </row>
    <row r="29" spans="1:38" ht="25.5" hidden="1" customHeight="1" x14ac:dyDescent="0.35">
      <c r="A29" s="111" t="s">
        <v>27</v>
      </c>
      <c r="B29" s="111" t="s">
        <v>77</v>
      </c>
      <c r="C29" s="112">
        <v>700910</v>
      </c>
      <c r="D29" s="113"/>
      <c r="E29" s="114"/>
      <c r="F29" s="115"/>
      <c r="G29" s="114"/>
      <c r="H29" s="92"/>
      <c r="I29" s="92"/>
      <c r="J29" s="114"/>
      <c r="K29" s="113"/>
      <c r="L29" s="114"/>
      <c r="M29" s="115"/>
      <c r="N29" s="114"/>
      <c r="O29" s="92"/>
      <c r="P29" s="92"/>
      <c r="Q29" s="114"/>
      <c r="R29" s="117"/>
      <c r="S29" s="114"/>
      <c r="T29" s="115"/>
      <c r="U29" s="114"/>
      <c r="V29" s="92"/>
      <c r="W29" s="92"/>
      <c r="X29" s="118"/>
      <c r="Y29" s="92"/>
      <c r="Z29" s="114"/>
      <c r="AA29" s="115"/>
      <c r="AB29" s="114"/>
      <c r="AC29" s="92"/>
      <c r="AD29" s="92"/>
      <c r="AE29" s="118"/>
      <c r="AF29" s="92"/>
      <c r="AG29" s="114"/>
      <c r="AH29" s="115"/>
      <c r="AI29" s="114"/>
      <c r="AJ29" s="92"/>
      <c r="AK29" s="92"/>
      <c r="AL29" s="118"/>
    </row>
    <row r="30" spans="1:38" ht="25.5" hidden="1" customHeight="1" x14ac:dyDescent="0.35">
      <c r="A30" s="111" t="s">
        <v>25</v>
      </c>
      <c r="B30" s="119" t="s">
        <v>223</v>
      </c>
      <c r="C30" s="112">
        <v>700913</v>
      </c>
      <c r="D30" s="121"/>
      <c r="E30" s="122"/>
      <c r="F30" s="123"/>
      <c r="G30" s="122"/>
      <c r="H30" s="124"/>
      <c r="I30" s="124"/>
      <c r="J30" s="122"/>
      <c r="K30" s="121"/>
      <c r="L30" s="122"/>
      <c r="M30" s="123"/>
      <c r="N30" s="122"/>
      <c r="O30" s="124"/>
      <c r="P30" s="124"/>
      <c r="Q30" s="122"/>
      <c r="R30" s="126"/>
      <c r="S30" s="122"/>
      <c r="T30" s="123"/>
      <c r="U30" s="122"/>
      <c r="V30" s="124"/>
      <c r="W30" s="124"/>
      <c r="X30" s="127"/>
      <c r="Y30" s="124"/>
      <c r="Z30" s="122"/>
      <c r="AA30" s="123"/>
      <c r="AB30" s="122"/>
      <c r="AC30" s="124"/>
      <c r="AD30" s="124"/>
      <c r="AE30" s="127"/>
      <c r="AF30" s="124"/>
      <c r="AG30" s="122"/>
      <c r="AH30" s="123"/>
      <c r="AI30" s="122"/>
      <c r="AJ30" s="124"/>
      <c r="AK30" s="124"/>
      <c r="AL30" s="127"/>
    </row>
    <row r="31" spans="1:38" ht="25.5" hidden="1" customHeight="1" x14ac:dyDescent="0.35">
      <c r="A31" s="111" t="s">
        <v>25</v>
      </c>
      <c r="B31" s="119" t="s">
        <v>370</v>
      </c>
      <c r="C31" s="221">
        <v>700918</v>
      </c>
      <c r="D31" s="121"/>
      <c r="E31" s="122"/>
      <c r="F31" s="123"/>
      <c r="G31" s="122"/>
      <c r="H31" s="124"/>
      <c r="I31" s="124"/>
      <c r="J31" s="122"/>
      <c r="K31" s="121"/>
      <c r="L31" s="122"/>
      <c r="M31" s="123"/>
      <c r="N31" s="122"/>
      <c r="O31" s="124"/>
      <c r="P31" s="124">
        <v>1</v>
      </c>
      <c r="Q31" s="122">
        <v>1860</v>
      </c>
      <c r="R31" s="126"/>
      <c r="S31" s="122"/>
      <c r="T31" s="123"/>
      <c r="U31" s="122"/>
      <c r="V31" s="124"/>
      <c r="W31" s="124"/>
      <c r="X31" s="127"/>
      <c r="Y31" s="124"/>
      <c r="Z31" s="122"/>
      <c r="AA31" s="123"/>
      <c r="AB31" s="122"/>
      <c r="AC31" s="124"/>
      <c r="AD31" s="124"/>
      <c r="AE31" s="127"/>
      <c r="AF31" s="124"/>
      <c r="AG31" s="122"/>
      <c r="AH31" s="123"/>
      <c r="AI31" s="122"/>
      <c r="AJ31" s="124"/>
      <c r="AK31" s="124"/>
      <c r="AL31" s="127"/>
    </row>
    <row r="32" spans="1:38" ht="25.5" hidden="1" customHeight="1" x14ac:dyDescent="0.35">
      <c r="A32" s="111" t="s">
        <v>25</v>
      </c>
      <c r="B32" s="119" t="s">
        <v>371</v>
      </c>
      <c r="C32" s="221">
        <v>700921</v>
      </c>
      <c r="D32" s="121"/>
      <c r="E32" s="122"/>
      <c r="F32" s="123"/>
      <c r="G32" s="122"/>
      <c r="H32" s="124"/>
      <c r="I32" s="124"/>
      <c r="J32" s="122"/>
      <c r="K32" s="121"/>
      <c r="L32" s="122"/>
      <c r="M32" s="123"/>
      <c r="N32" s="122"/>
      <c r="O32" s="124"/>
      <c r="P32" s="124">
        <v>2</v>
      </c>
      <c r="Q32" s="122">
        <v>3476</v>
      </c>
      <c r="R32" s="126"/>
      <c r="S32" s="122"/>
      <c r="T32" s="123"/>
      <c r="U32" s="122"/>
      <c r="V32" s="124"/>
      <c r="W32" s="124"/>
      <c r="X32" s="127"/>
      <c r="Y32" s="124"/>
      <c r="Z32" s="122"/>
      <c r="AA32" s="123"/>
      <c r="AB32" s="122"/>
      <c r="AC32" s="124"/>
      <c r="AD32" s="124"/>
      <c r="AE32" s="127"/>
      <c r="AF32" s="124"/>
      <c r="AG32" s="122"/>
      <c r="AH32" s="123"/>
      <c r="AI32" s="122"/>
      <c r="AJ32" s="124"/>
      <c r="AK32" s="124"/>
      <c r="AL32" s="127"/>
    </row>
    <row r="33" spans="1:38" ht="25.5" hidden="1" customHeight="1" x14ac:dyDescent="0.35">
      <c r="A33" s="111" t="s">
        <v>25</v>
      </c>
      <c r="B33" s="119" t="s">
        <v>224</v>
      </c>
      <c r="C33" s="112">
        <v>700922</v>
      </c>
      <c r="D33" s="121"/>
      <c r="E33" s="122"/>
      <c r="F33" s="123"/>
      <c r="G33" s="122"/>
      <c r="H33" s="124"/>
      <c r="I33" s="124"/>
      <c r="J33" s="122"/>
      <c r="K33" s="121"/>
      <c r="L33" s="122"/>
      <c r="M33" s="123"/>
      <c r="N33" s="122"/>
      <c r="O33" s="124"/>
      <c r="P33" s="124"/>
      <c r="Q33" s="122"/>
      <c r="R33" s="126"/>
      <c r="S33" s="122"/>
      <c r="T33" s="123"/>
      <c r="U33" s="122"/>
      <c r="V33" s="124"/>
      <c r="W33" s="124"/>
      <c r="X33" s="127"/>
      <c r="Y33" s="124"/>
      <c r="Z33" s="122"/>
      <c r="AA33" s="123"/>
      <c r="AB33" s="122"/>
      <c r="AC33" s="124"/>
      <c r="AD33" s="124"/>
      <c r="AE33" s="127"/>
      <c r="AF33" s="124"/>
      <c r="AG33" s="122"/>
      <c r="AH33" s="123"/>
      <c r="AI33" s="122"/>
      <c r="AJ33" s="124"/>
      <c r="AK33" s="124"/>
      <c r="AL33" s="127"/>
    </row>
    <row r="34" spans="1:38" ht="25.5" hidden="1" customHeight="1" x14ac:dyDescent="0.35">
      <c r="A34" s="111" t="s">
        <v>25</v>
      </c>
      <c r="B34" s="119" t="s">
        <v>225</v>
      </c>
      <c r="C34" s="112">
        <v>700926</v>
      </c>
      <c r="D34" s="121"/>
      <c r="E34" s="122"/>
      <c r="F34" s="123"/>
      <c r="G34" s="122"/>
      <c r="H34" s="124"/>
      <c r="I34" s="124"/>
      <c r="J34" s="122"/>
      <c r="K34" s="121"/>
      <c r="L34" s="122"/>
      <c r="M34" s="123"/>
      <c r="N34" s="122"/>
      <c r="O34" s="124"/>
      <c r="P34" s="124"/>
      <c r="Q34" s="122"/>
      <c r="R34" s="126"/>
      <c r="S34" s="122"/>
      <c r="T34" s="123"/>
      <c r="U34" s="122"/>
      <c r="V34" s="124"/>
      <c r="W34" s="124"/>
      <c r="X34" s="127"/>
      <c r="Y34" s="124"/>
      <c r="Z34" s="122"/>
      <c r="AA34" s="123"/>
      <c r="AB34" s="122"/>
      <c r="AC34" s="124"/>
      <c r="AD34" s="124"/>
      <c r="AE34" s="127"/>
      <c r="AF34" s="124"/>
      <c r="AG34" s="122"/>
      <c r="AH34" s="123"/>
      <c r="AI34" s="122"/>
      <c r="AJ34" s="124"/>
      <c r="AK34" s="124"/>
      <c r="AL34" s="127"/>
    </row>
    <row r="35" spans="1:38" ht="25.5" hidden="1" customHeight="1" x14ac:dyDescent="0.35">
      <c r="A35" s="111" t="s">
        <v>25</v>
      </c>
      <c r="B35" s="119" t="s">
        <v>228</v>
      </c>
      <c r="C35" s="112">
        <v>700917</v>
      </c>
      <c r="D35" s="121"/>
      <c r="E35" s="122"/>
      <c r="F35" s="123"/>
      <c r="G35" s="122"/>
      <c r="H35" s="124"/>
      <c r="I35" s="124"/>
      <c r="J35" s="122"/>
      <c r="K35" s="121"/>
      <c r="L35" s="122"/>
      <c r="M35" s="123"/>
      <c r="N35" s="122"/>
      <c r="O35" s="124"/>
      <c r="P35" s="124"/>
      <c r="Q35" s="122"/>
      <c r="R35" s="126"/>
      <c r="S35" s="122"/>
      <c r="T35" s="123"/>
      <c r="U35" s="122"/>
      <c r="V35" s="124"/>
      <c r="W35" s="124"/>
      <c r="X35" s="127"/>
      <c r="Y35" s="124"/>
      <c r="Z35" s="122"/>
      <c r="AA35" s="123"/>
      <c r="AB35" s="122"/>
      <c r="AC35" s="124"/>
      <c r="AD35" s="124"/>
      <c r="AE35" s="127"/>
      <c r="AF35" s="124"/>
      <c r="AG35" s="122"/>
      <c r="AH35" s="123"/>
      <c r="AI35" s="122"/>
      <c r="AJ35" s="124"/>
      <c r="AK35" s="124"/>
      <c r="AL35" s="127"/>
    </row>
    <row r="36" spans="1:38" ht="25.5" hidden="1" customHeight="1" x14ac:dyDescent="0.35">
      <c r="A36" s="111" t="s">
        <v>25</v>
      </c>
      <c r="B36" s="119" t="s">
        <v>229</v>
      </c>
      <c r="C36" s="112">
        <v>700924</v>
      </c>
      <c r="D36" s="121"/>
      <c r="E36" s="122"/>
      <c r="F36" s="123"/>
      <c r="G36" s="122"/>
      <c r="H36" s="124"/>
      <c r="I36" s="124"/>
      <c r="J36" s="122"/>
      <c r="K36" s="121"/>
      <c r="L36" s="122"/>
      <c r="M36" s="123"/>
      <c r="N36" s="122"/>
      <c r="O36" s="124"/>
      <c r="P36" s="124"/>
      <c r="Q36" s="122"/>
      <c r="R36" s="126"/>
      <c r="S36" s="122"/>
      <c r="T36" s="123"/>
      <c r="U36" s="122"/>
      <c r="V36" s="124"/>
      <c r="W36" s="124"/>
      <c r="X36" s="127"/>
      <c r="Y36" s="124"/>
      <c r="Z36" s="122"/>
      <c r="AA36" s="123"/>
      <c r="AB36" s="122"/>
      <c r="AC36" s="124"/>
      <c r="AD36" s="124"/>
      <c r="AE36" s="127"/>
      <c r="AF36" s="124"/>
      <c r="AG36" s="122"/>
      <c r="AH36" s="123"/>
      <c r="AI36" s="122"/>
      <c r="AJ36" s="124"/>
      <c r="AK36" s="124"/>
      <c r="AL36" s="127"/>
    </row>
    <row r="37" spans="1:38" ht="25.5" hidden="1" customHeight="1" x14ac:dyDescent="0.35">
      <c r="A37" s="111" t="s">
        <v>25</v>
      </c>
      <c r="B37" s="119" t="s">
        <v>26</v>
      </c>
      <c r="C37" s="112"/>
      <c r="D37" s="121"/>
      <c r="E37" s="122"/>
      <c r="F37" s="123"/>
      <c r="G37" s="122"/>
      <c r="H37" s="124"/>
      <c r="I37" s="124"/>
      <c r="J37" s="122"/>
      <c r="K37" s="121"/>
      <c r="L37" s="122"/>
      <c r="M37" s="123"/>
      <c r="N37" s="122"/>
      <c r="O37" s="124"/>
      <c r="P37" s="124"/>
      <c r="Q37" s="122"/>
      <c r="R37" s="126"/>
      <c r="S37" s="122"/>
      <c r="T37" s="123"/>
      <c r="U37" s="122"/>
      <c r="V37" s="124"/>
      <c r="W37" s="124"/>
      <c r="X37" s="127"/>
      <c r="Y37" s="124"/>
      <c r="Z37" s="122"/>
      <c r="AA37" s="123"/>
      <c r="AB37" s="122"/>
      <c r="AC37" s="124"/>
      <c r="AD37" s="124"/>
      <c r="AE37" s="127"/>
      <c r="AF37" s="124"/>
      <c r="AG37" s="122"/>
      <c r="AH37" s="123"/>
      <c r="AI37" s="122"/>
      <c r="AJ37" s="124"/>
      <c r="AK37" s="124"/>
      <c r="AL37" s="127"/>
    </row>
    <row r="38" spans="1:38" ht="25.5" hidden="1" customHeight="1" x14ac:dyDescent="0.35">
      <c r="A38" s="111" t="s">
        <v>25</v>
      </c>
      <c r="B38" s="119" t="s">
        <v>26</v>
      </c>
      <c r="C38" s="112"/>
      <c r="D38" s="121"/>
      <c r="E38" s="122"/>
      <c r="F38" s="123"/>
      <c r="G38" s="122"/>
      <c r="H38" s="124"/>
      <c r="I38" s="124"/>
      <c r="J38" s="122"/>
      <c r="K38" s="121"/>
      <c r="L38" s="122"/>
      <c r="M38" s="123"/>
      <c r="N38" s="122"/>
      <c r="O38" s="124"/>
      <c r="P38" s="124"/>
      <c r="Q38" s="122"/>
      <c r="R38" s="126"/>
      <c r="S38" s="122"/>
      <c r="T38" s="123"/>
      <c r="U38" s="122"/>
      <c r="V38" s="124"/>
      <c r="W38" s="124"/>
      <c r="X38" s="127"/>
      <c r="Y38" s="124"/>
      <c r="Z38" s="122"/>
      <c r="AA38" s="123"/>
      <c r="AB38" s="122"/>
      <c r="AC38" s="124"/>
      <c r="AD38" s="124"/>
      <c r="AE38" s="127"/>
      <c r="AF38" s="124"/>
      <c r="AG38" s="122"/>
      <c r="AH38" s="123"/>
      <c r="AI38" s="122"/>
      <c r="AJ38" s="124"/>
      <c r="AK38" s="124"/>
      <c r="AL38" s="127"/>
    </row>
    <row r="39" spans="1:38" ht="25.5" hidden="1" customHeight="1" x14ac:dyDescent="0.35">
      <c r="A39" s="111" t="s">
        <v>25</v>
      </c>
      <c r="B39" s="119" t="s">
        <v>26</v>
      </c>
      <c r="C39" s="112"/>
      <c r="D39" s="121"/>
      <c r="E39" s="122"/>
      <c r="F39" s="123"/>
      <c r="G39" s="122"/>
      <c r="H39" s="124"/>
      <c r="I39" s="124"/>
      <c r="J39" s="122"/>
      <c r="K39" s="121"/>
      <c r="L39" s="122"/>
      <c r="M39" s="123"/>
      <c r="N39" s="122"/>
      <c r="O39" s="124"/>
      <c r="P39" s="124"/>
      <c r="Q39" s="122"/>
      <c r="R39" s="126"/>
      <c r="S39" s="122"/>
      <c r="T39" s="123"/>
      <c r="U39" s="122"/>
      <c r="V39" s="124"/>
      <c r="W39" s="124"/>
      <c r="X39" s="127"/>
      <c r="Y39" s="124"/>
      <c r="Z39" s="122"/>
      <c r="AA39" s="123"/>
      <c r="AB39" s="122"/>
      <c r="AC39" s="124"/>
      <c r="AD39" s="124"/>
      <c r="AE39" s="127"/>
      <c r="AF39" s="124"/>
      <c r="AG39" s="122"/>
      <c r="AH39" s="123"/>
      <c r="AI39" s="122"/>
      <c r="AJ39" s="124"/>
      <c r="AK39" s="124"/>
      <c r="AL39" s="127"/>
    </row>
    <row r="40" spans="1:38" ht="25.5" hidden="1" customHeight="1" x14ac:dyDescent="0.35">
      <c r="A40" s="111" t="s">
        <v>25</v>
      </c>
      <c r="B40" s="119" t="s">
        <v>26</v>
      </c>
      <c r="C40" s="112"/>
      <c r="D40" s="121"/>
      <c r="E40" s="122"/>
      <c r="F40" s="123"/>
      <c r="G40" s="122"/>
      <c r="H40" s="124"/>
      <c r="I40" s="124"/>
      <c r="J40" s="122"/>
      <c r="K40" s="121"/>
      <c r="L40" s="122"/>
      <c r="M40" s="123"/>
      <c r="N40" s="122"/>
      <c r="O40" s="124"/>
      <c r="P40" s="124"/>
      <c r="Q40" s="122"/>
      <c r="R40" s="126"/>
      <c r="S40" s="122"/>
      <c r="T40" s="123"/>
      <c r="U40" s="122"/>
      <c r="V40" s="124"/>
      <c r="W40" s="124"/>
      <c r="X40" s="127"/>
      <c r="Y40" s="124"/>
      <c r="Z40" s="122"/>
      <c r="AA40" s="123"/>
      <c r="AB40" s="122"/>
      <c r="AC40" s="124"/>
      <c r="AD40" s="124"/>
      <c r="AE40" s="127"/>
      <c r="AF40" s="124"/>
      <c r="AG40" s="122"/>
      <c r="AH40" s="123"/>
      <c r="AI40" s="122"/>
      <c r="AJ40" s="124"/>
      <c r="AK40" s="124"/>
      <c r="AL40" s="127"/>
    </row>
    <row r="41" spans="1:38" ht="25.5" hidden="1" customHeight="1" x14ac:dyDescent="0.35">
      <c r="A41" s="111" t="s">
        <v>25</v>
      </c>
      <c r="B41" s="119" t="s">
        <v>26</v>
      </c>
      <c r="C41" s="112"/>
      <c r="D41" s="121"/>
      <c r="E41" s="122"/>
      <c r="F41" s="123"/>
      <c r="G41" s="122"/>
      <c r="H41" s="124"/>
      <c r="I41" s="124"/>
      <c r="J41" s="122"/>
      <c r="K41" s="121"/>
      <c r="L41" s="122"/>
      <c r="M41" s="123"/>
      <c r="N41" s="122"/>
      <c r="O41" s="124"/>
      <c r="P41" s="124"/>
      <c r="Q41" s="122"/>
      <c r="R41" s="126"/>
      <c r="S41" s="122"/>
      <c r="T41" s="123"/>
      <c r="U41" s="122"/>
      <c r="V41" s="124"/>
      <c r="W41" s="124"/>
      <c r="X41" s="127"/>
      <c r="Y41" s="124"/>
      <c r="Z41" s="122"/>
      <c r="AA41" s="123"/>
      <c r="AB41" s="122"/>
      <c r="AC41" s="124"/>
      <c r="AD41" s="124"/>
      <c r="AE41" s="127"/>
      <c r="AF41" s="124"/>
      <c r="AG41" s="122"/>
      <c r="AH41" s="123"/>
      <c r="AI41" s="122"/>
      <c r="AJ41" s="124"/>
      <c r="AK41" s="124"/>
      <c r="AL41" s="127"/>
    </row>
    <row r="42" spans="1:38" ht="25.5" hidden="1" customHeight="1" x14ac:dyDescent="0.35">
      <c r="A42" s="111" t="s">
        <v>25</v>
      </c>
      <c r="B42" s="119" t="s">
        <v>26</v>
      </c>
      <c r="C42" s="112"/>
      <c r="D42" s="121"/>
      <c r="E42" s="122"/>
      <c r="F42" s="123"/>
      <c r="G42" s="122"/>
      <c r="H42" s="124"/>
      <c r="I42" s="124"/>
      <c r="J42" s="122"/>
      <c r="K42" s="121"/>
      <c r="L42" s="122"/>
      <c r="M42" s="123"/>
      <c r="N42" s="122"/>
      <c r="O42" s="124"/>
      <c r="P42" s="124"/>
      <c r="Q42" s="122"/>
      <c r="R42" s="126"/>
      <c r="S42" s="122"/>
      <c r="T42" s="123"/>
      <c r="U42" s="122"/>
      <c r="V42" s="124"/>
      <c r="W42" s="124"/>
      <c r="X42" s="127"/>
      <c r="Y42" s="124"/>
      <c r="Z42" s="122"/>
      <c r="AA42" s="123"/>
      <c r="AB42" s="122"/>
      <c r="AC42" s="124"/>
      <c r="AD42" s="124"/>
      <c r="AE42" s="127"/>
      <c r="AF42" s="124"/>
      <c r="AG42" s="122"/>
      <c r="AH42" s="123"/>
      <c r="AI42" s="122"/>
      <c r="AJ42" s="124"/>
      <c r="AK42" s="124"/>
      <c r="AL42" s="127"/>
    </row>
    <row r="43" spans="1:38" ht="25.5" hidden="1" customHeight="1" x14ac:dyDescent="0.35">
      <c r="A43" s="111" t="s">
        <v>25</v>
      </c>
      <c r="B43" s="119" t="s">
        <v>26</v>
      </c>
      <c r="C43" s="112"/>
      <c r="D43" s="121"/>
      <c r="E43" s="122"/>
      <c r="F43" s="123"/>
      <c r="G43" s="122"/>
      <c r="H43" s="124"/>
      <c r="I43" s="124"/>
      <c r="J43" s="122"/>
      <c r="K43" s="121"/>
      <c r="L43" s="122"/>
      <c r="M43" s="123"/>
      <c r="N43" s="122"/>
      <c r="O43" s="124"/>
      <c r="P43" s="124"/>
      <c r="Q43" s="122"/>
      <c r="R43" s="126"/>
      <c r="S43" s="122"/>
      <c r="T43" s="123"/>
      <c r="U43" s="122"/>
      <c r="V43" s="124"/>
      <c r="W43" s="124"/>
      <c r="X43" s="127"/>
      <c r="Y43" s="124"/>
      <c r="Z43" s="122"/>
      <c r="AA43" s="123"/>
      <c r="AB43" s="122"/>
      <c r="AC43" s="124"/>
      <c r="AD43" s="124"/>
      <c r="AE43" s="127"/>
      <c r="AF43" s="124"/>
      <c r="AG43" s="122"/>
      <c r="AH43" s="123"/>
      <c r="AI43" s="122"/>
      <c r="AJ43" s="124"/>
      <c r="AK43" s="124"/>
      <c r="AL43" s="127"/>
    </row>
    <row r="44" spans="1:38" ht="25.5" hidden="1" customHeight="1" x14ac:dyDescent="0.35">
      <c r="A44" s="111" t="s">
        <v>25</v>
      </c>
      <c r="B44" s="119" t="s">
        <v>26</v>
      </c>
      <c r="C44" s="112"/>
      <c r="D44" s="121"/>
      <c r="E44" s="122"/>
      <c r="F44" s="123"/>
      <c r="G44" s="122"/>
      <c r="H44" s="124"/>
      <c r="I44" s="124"/>
      <c r="J44" s="122"/>
      <c r="K44" s="121"/>
      <c r="L44" s="122"/>
      <c r="M44" s="123"/>
      <c r="N44" s="122"/>
      <c r="O44" s="124"/>
      <c r="P44" s="124"/>
      <c r="Q44" s="122"/>
      <c r="R44" s="126"/>
      <c r="S44" s="122"/>
      <c r="T44" s="123"/>
      <c r="U44" s="122"/>
      <c r="V44" s="124"/>
      <c r="W44" s="124"/>
      <c r="X44" s="127"/>
      <c r="Y44" s="124"/>
      <c r="Z44" s="122"/>
      <c r="AA44" s="123"/>
      <c r="AB44" s="122"/>
      <c r="AC44" s="124"/>
      <c r="AD44" s="124"/>
      <c r="AE44" s="127"/>
      <c r="AF44" s="124"/>
      <c r="AG44" s="122"/>
      <c r="AH44" s="123"/>
      <c r="AI44" s="122"/>
      <c r="AJ44" s="124"/>
      <c r="AK44" s="124"/>
      <c r="AL44" s="127"/>
    </row>
    <row r="45" spans="1:38" ht="25.5" hidden="1" customHeight="1" x14ac:dyDescent="0.35">
      <c r="A45" s="111" t="s">
        <v>25</v>
      </c>
      <c r="B45" s="119" t="s">
        <v>26</v>
      </c>
      <c r="C45" s="112"/>
      <c r="D45" s="121"/>
      <c r="E45" s="122"/>
      <c r="F45" s="123"/>
      <c r="G45" s="122"/>
      <c r="H45" s="124"/>
      <c r="I45" s="124"/>
      <c r="J45" s="122"/>
      <c r="K45" s="121"/>
      <c r="L45" s="122"/>
      <c r="M45" s="123"/>
      <c r="N45" s="122"/>
      <c r="O45" s="124"/>
      <c r="P45" s="124"/>
      <c r="Q45" s="122"/>
      <c r="R45" s="126"/>
      <c r="S45" s="122"/>
      <c r="T45" s="123"/>
      <c r="U45" s="122"/>
      <c r="V45" s="124"/>
      <c r="W45" s="124"/>
      <c r="X45" s="127"/>
      <c r="Y45" s="124"/>
      <c r="Z45" s="122"/>
      <c r="AA45" s="123"/>
      <c r="AB45" s="122"/>
      <c r="AC45" s="124"/>
      <c r="AD45" s="124"/>
      <c r="AE45" s="127"/>
      <c r="AF45" s="124"/>
      <c r="AG45" s="122"/>
      <c r="AH45" s="123"/>
      <c r="AI45" s="122"/>
      <c r="AJ45" s="124"/>
      <c r="AK45" s="124"/>
      <c r="AL45" s="127"/>
    </row>
    <row r="46" spans="1:38" ht="25.5" hidden="1" customHeight="1" x14ac:dyDescent="0.35">
      <c r="A46" s="111" t="s">
        <v>25</v>
      </c>
      <c r="B46" s="119" t="s">
        <v>26</v>
      </c>
      <c r="C46" s="112"/>
      <c r="D46" s="121"/>
      <c r="E46" s="122"/>
      <c r="F46" s="123"/>
      <c r="G46" s="122"/>
      <c r="H46" s="124"/>
      <c r="I46" s="124"/>
      <c r="J46" s="122"/>
      <c r="K46" s="121"/>
      <c r="L46" s="122"/>
      <c r="M46" s="123"/>
      <c r="N46" s="122"/>
      <c r="O46" s="124"/>
      <c r="P46" s="124"/>
      <c r="Q46" s="122"/>
      <c r="R46" s="126"/>
      <c r="S46" s="122"/>
      <c r="T46" s="123"/>
      <c r="U46" s="122"/>
      <c r="V46" s="124"/>
      <c r="W46" s="124"/>
      <c r="X46" s="127"/>
      <c r="Y46" s="124"/>
      <c r="Z46" s="122"/>
      <c r="AA46" s="123"/>
      <c r="AB46" s="122"/>
      <c r="AC46" s="124"/>
      <c r="AD46" s="124"/>
      <c r="AE46" s="127"/>
      <c r="AF46" s="124"/>
      <c r="AG46" s="122"/>
      <c r="AH46" s="123"/>
      <c r="AI46" s="122"/>
      <c r="AJ46" s="124"/>
      <c r="AK46" s="124"/>
      <c r="AL46" s="127"/>
    </row>
    <row r="47" spans="1:38" ht="25.5" hidden="1" customHeight="1" x14ac:dyDescent="0.35">
      <c r="A47" s="111" t="s">
        <v>25</v>
      </c>
      <c r="B47" s="119" t="s">
        <v>26</v>
      </c>
      <c r="C47" s="112"/>
      <c r="D47" s="121"/>
      <c r="E47" s="122"/>
      <c r="F47" s="123"/>
      <c r="G47" s="122"/>
      <c r="H47" s="124"/>
      <c r="I47" s="124"/>
      <c r="J47" s="122"/>
      <c r="K47" s="121"/>
      <c r="L47" s="122"/>
      <c r="M47" s="123"/>
      <c r="N47" s="122"/>
      <c r="O47" s="124"/>
      <c r="P47" s="124"/>
      <c r="Q47" s="122"/>
      <c r="R47" s="126"/>
      <c r="S47" s="122"/>
      <c r="T47" s="123"/>
      <c r="U47" s="122"/>
      <c r="V47" s="124"/>
      <c r="W47" s="124"/>
      <c r="X47" s="127"/>
      <c r="Y47" s="124"/>
      <c r="Z47" s="122"/>
      <c r="AA47" s="123"/>
      <c r="AB47" s="122"/>
      <c r="AC47" s="124"/>
      <c r="AD47" s="124"/>
      <c r="AE47" s="127"/>
      <c r="AF47" s="124"/>
      <c r="AG47" s="122"/>
      <c r="AH47" s="123"/>
      <c r="AI47" s="122"/>
      <c r="AJ47" s="124"/>
      <c r="AK47" s="124"/>
      <c r="AL47" s="127"/>
    </row>
    <row r="48" spans="1:38" ht="25.5" hidden="1" customHeight="1" x14ac:dyDescent="0.35">
      <c r="A48" s="111" t="s">
        <v>30</v>
      </c>
      <c r="B48" s="111" t="s">
        <v>226</v>
      </c>
      <c r="C48" s="112"/>
      <c r="D48" s="121"/>
      <c r="E48" s="122"/>
      <c r="F48" s="123"/>
      <c r="G48" s="122"/>
      <c r="H48" s="124"/>
      <c r="I48" s="124"/>
      <c r="J48" s="122"/>
      <c r="K48" s="121"/>
      <c r="L48" s="122"/>
      <c r="M48" s="123"/>
      <c r="N48" s="122"/>
      <c r="O48" s="124"/>
      <c r="P48" s="124"/>
      <c r="Q48" s="122"/>
      <c r="R48" s="126"/>
      <c r="S48" s="122"/>
      <c r="T48" s="123"/>
      <c r="U48" s="122"/>
      <c r="V48" s="124"/>
      <c r="W48" s="124"/>
      <c r="X48" s="127"/>
      <c r="Y48" s="124"/>
      <c r="Z48" s="122"/>
      <c r="AA48" s="123"/>
      <c r="AB48" s="122"/>
      <c r="AC48" s="124"/>
      <c r="AD48" s="124"/>
      <c r="AE48" s="127"/>
      <c r="AF48" s="124"/>
      <c r="AG48" s="122"/>
      <c r="AH48" s="123"/>
      <c r="AI48" s="122"/>
      <c r="AJ48" s="124"/>
      <c r="AK48" s="124"/>
      <c r="AL48" s="127"/>
    </row>
    <row r="49" spans="1:240" ht="25.5" hidden="1" customHeight="1" x14ac:dyDescent="0.35">
      <c r="A49" s="111" t="s">
        <v>30</v>
      </c>
      <c r="B49" s="111" t="s">
        <v>226</v>
      </c>
      <c r="C49" s="112"/>
      <c r="D49" s="121"/>
      <c r="E49" s="122"/>
      <c r="F49" s="123"/>
      <c r="G49" s="122"/>
      <c r="H49" s="124"/>
      <c r="I49" s="124"/>
      <c r="J49" s="122"/>
      <c r="K49" s="121"/>
      <c r="L49" s="122"/>
      <c r="M49" s="123"/>
      <c r="N49" s="122"/>
      <c r="O49" s="124"/>
      <c r="P49" s="124"/>
      <c r="Q49" s="122"/>
      <c r="R49" s="126"/>
      <c r="S49" s="122"/>
      <c r="T49" s="123"/>
      <c r="U49" s="122"/>
      <c r="V49" s="124"/>
      <c r="W49" s="124"/>
      <c r="X49" s="127"/>
      <c r="Y49" s="124"/>
      <c r="Z49" s="122"/>
      <c r="AA49" s="123"/>
      <c r="AB49" s="122"/>
      <c r="AC49" s="124"/>
      <c r="AD49" s="124"/>
      <c r="AE49" s="127"/>
      <c r="AF49" s="124"/>
      <c r="AG49" s="122"/>
      <c r="AH49" s="123"/>
      <c r="AI49" s="122"/>
      <c r="AJ49" s="124"/>
      <c r="AK49" s="124"/>
      <c r="AL49" s="127"/>
    </row>
    <row r="50" spans="1:240" ht="25.5" hidden="1" customHeight="1" x14ac:dyDescent="0.35">
      <c r="A50" s="111" t="s">
        <v>30</v>
      </c>
      <c r="B50" s="111" t="s">
        <v>226</v>
      </c>
      <c r="C50" s="112"/>
      <c r="D50" s="121"/>
      <c r="E50" s="122"/>
      <c r="F50" s="123"/>
      <c r="G50" s="122"/>
      <c r="H50" s="124"/>
      <c r="I50" s="124"/>
      <c r="J50" s="122"/>
      <c r="K50" s="121"/>
      <c r="L50" s="122"/>
      <c r="M50" s="123"/>
      <c r="N50" s="122"/>
      <c r="O50" s="124"/>
      <c r="P50" s="124"/>
      <c r="Q50" s="122"/>
      <c r="R50" s="126"/>
      <c r="S50" s="122"/>
      <c r="T50" s="123"/>
      <c r="U50" s="122"/>
      <c r="V50" s="124"/>
      <c r="W50" s="124"/>
      <c r="X50" s="127"/>
      <c r="Y50" s="124"/>
      <c r="Z50" s="122"/>
      <c r="AA50" s="123"/>
      <c r="AB50" s="122"/>
      <c r="AC50" s="124"/>
      <c r="AD50" s="124"/>
      <c r="AE50" s="127"/>
      <c r="AF50" s="124"/>
      <c r="AG50" s="122"/>
      <c r="AH50" s="123"/>
      <c r="AI50" s="122"/>
      <c r="AJ50" s="124"/>
      <c r="AK50" s="124"/>
      <c r="AL50" s="127"/>
    </row>
    <row r="51" spans="1:240" ht="25.5" hidden="1" customHeight="1" x14ac:dyDescent="0.35">
      <c r="A51" s="111" t="s">
        <v>30</v>
      </c>
      <c r="B51" s="111" t="s">
        <v>237</v>
      </c>
      <c r="C51" s="112">
        <v>700908</v>
      </c>
      <c r="D51" s="121">
        <v>17</v>
      </c>
      <c r="E51" s="122">
        <v>33615.74</v>
      </c>
      <c r="F51" s="123">
        <v>1</v>
      </c>
      <c r="G51" s="122">
        <v>-350</v>
      </c>
      <c r="H51" s="124">
        <v>29</v>
      </c>
      <c r="I51" s="124">
        <v>157</v>
      </c>
      <c r="J51" s="122">
        <v>5539.6300000000028</v>
      </c>
      <c r="K51" s="121">
        <v>5</v>
      </c>
      <c r="L51" s="122">
        <v>31057</v>
      </c>
      <c r="M51" s="123">
        <v>25</v>
      </c>
      <c r="N51" s="122">
        <v>50854</v>
      </c>
      <c r="O51" s="124">
        <v>36</v>
      </c>
      <c r="P51" s="124">
        <v>166</v>
      </c>
      <c r="Q51" s="122">
        <v>330470.79000000004</v>
      </c>
      <c r="R51" s="126">
        <v>15</v>
      </c>
      <c r="S51" s="122">
        <v>54871.099999999991</v>
      </c>
      <c r="T51" s="123">
        <v>21</v>
      </c>
      <c r="U51" s="122">
        <v>64194.77</v>
      </c>
      <c r="V51" s="124">
        <v>69</v>
      </c>
      <c r="W51" s="124">
        <v>77</v>
      </c>
      <c r="X51" s="127">
        <v>188145.29000000007</v>
      </c>
      <c r="Y51" s="124">
        <v>4</v>
      </c>
      <c r="Z51" s="122">
        <v>23478.13</v>
      </c>
      <c r="AA51" s="123"/>
      <c r="AB51" s="122"/>
      <c r="AC51" s="124">
        <v>1</v>
      </c>
      <c r="AD51" s="124">
        <v>24</v>
      </c>
      <c r="AE51" s="127">
        <v>27775.289999999997</v>
      </c>
      <c r="AF51" s="124">
        <v>7</v>
      </c>
      <c r="AG51" s="122">
        <v>28779.890000000003</v>
      </c>
      <c r="AH51" s="123"/>
      <c r="AI51" s="122"/>
      <c r="AJ51" s="124">
        <v>2</v>
      </c>
      <c r="AK51" s="124">
        <v>8</v>
      </c>
      <c r="AL51" s="127">
        <v>40021.51</v>
      </c>
    </row>
    <row r="52" spans="1:240" ht="25.5" hidden="1" customHeight="1" x14ac:dyDescent="0.35">
      <c r="A52" s="111" t="s">
        <v>30</v>
      </c>
      <c r="B52" s="111" t="s">
        <v>236</v>
      </c>
      <c r="C52" s="112">
        <v>700909</v>
      </c>
      <c r="D52" s="121">
        <v>55</v>
      </c>
      <c r="E52" s="122">
        <v>203460.98</v>
      </c>
      <c r="F52" s="123"/>
      <c r="G52" s="122"/>
      <c r="H52" s="124">
        <v>44</v>
      </c>
      <c r="I52" s="124">
        <v>473</v>
      </c>
      <c r="J52" s="122">
        <v>403425.80000000139</v>
      </c>
      <c r="K52" s="121">
        <v>4</v>
      </c>
      <c r="L52" s="122">
        <v>11773.4</v>
      </c>
      <c r="M52" s="123">
        <v>21</v>
      </c>
      <c r="N52" s="122">
        <v>39300</v>
      </c>
      <c r="O52" s="124">
        <v>69</v>
      </c>
      <c r="P52" s="124">
        <v>116</v>
      </c>
      <c r="Q52" s="122">
        <v>224104.05000000002</v>
      </c>
      <c r="R52" s="126">
        <v>16</v>
      </c>
      <c r="S52" s="122">
        <v>105927.54</v>
      </c>
      <c r="T52" s="123">
        <v>25</v>
      </c>
      <c r="U52" s="122">
        <v>38200.76</v>
      </c>
      <c r="V52" s="124">
        <v>158</v>
      </c>
      <c r="W52" s="124">
        <v>85</v>
      </c>
      <c r="X52" s="127">
        <v>395966.18000000017</v>
      </c>
      <c r="Y52" s="124">
        <v>8</v>
      </c>
      <c r="Z52" s="122">
        <v>40310.089999999997</v>
      </c>
      <c r="AA52" s="123"/>
      <c r="AB52" s="122"/>
      <c r="AC52" s="124">
        <v>1</v>
      </c>
      <c r="AD52" s="124">
        <v>34</v>
      </c>
      <c r="AE52" s="127">
        <v>68286.609999999986</v>
      </c>
      <c r="AF52" s="124">
        <v>7</v>
      </c>
      <c r="AG52" s="122">
        <v>44022.329999999994</v>
      </c>
      <c r="AH52" s="123">
        <v>2</v>
      </c>
      <c r="AI52" s="122">
        <v>4444</v>
      </c>
      <c r="AJ52" s="124">
        <v>8</v>
      </c>
      <c r="AK52" s="124">
        <v>21</v>
      </c>
      <c r="AL52" s="127">
        <v>143382.01999999999</v>
      </c>
    </row>
    <row r="53" spans="1:240" ht="25.5" hidden="1" customHeight="1" x14ac:dyDescent="0.35">
      <c r="A53" s="111" t="s">
        <v>67</v>
      </c>
      <c r="B53" s="111" t="s">
        <v>14</v>
      </c>
      <c r="C53" s="112"/>
      <c r="D53" s="113"/>
      <c r="E53" s="114"/>
      <c r="F53" s="115"/>
      <c r="G53" s="114"/>
      <c r="H53" s="92"/>
      <c r="I53" s="92"/>
      <c r="J53" s="114"/>
      <c r="K53" s="113"/>
      <c r="L53" s="114"/>
      <c r="M53" s="115"/>
      <c r="N53" s="114"/>
      <c r="O53" s="92"/>
      <c r="P53" s="92"/>
      <c r="Q53" s="114"/>
      <c r="R53" s="117"/>
      <c r="S53" s="114"/>
      <c r="T53" s="115"/>
      <c r="U53" s="114"/>
      <c r="V53" s="92"/>
      <c r="W53" s="92"/>
      <c r="X53" s="118"/>
      <c r="Y53" s="92"/>
      <c r="Z53" s="114"/>
      <c r="AA53" s="115"/>
      <c r="AB53" s="114"/>
      <c r="AC53" s="92"/>
      <c r="AD53" s="92"/>
      <c r="AE53" s="118"/>
      <c r="AF53" s="92"/>
      <c r="AG53" s="114"/>
      <c r="AH53" s="115"/>
      <c r="AI53" s="114"/>
      <c r="AJ53" s="92"/>
      <c r="AK53" s="92"/>
      <c r="AL53" s="118"/>
    </row>
    <row r="54" spans="1:240" ht="25.5" hidden="1" customHeight="1" x14ac:dyDescent="0.35">
      <c r="A54" s="111" t="s">
        <v>9</v>
      </c>
      <c r="B54" s="111" t="s">
        <v>227</v>
      </c>
      <c r="C54" s="112"/>
      <c r="D54" s="113"/>
      <c r="E54" s="114"/>
      <c r="F54" s="115"/>
      <c r="G54" s="114"/>
      <c r="H54" s="92"/>
      <c r="I54" s="92"/>
      <c r="J54" s="114"/>
      <c r="K54" s="113"/>
      <c r="L54" s="114"/>
      <c r="M54" s="115"/>
      <c r="N54" s="114"/>
      <c r="O54" s="92"/>
      <c r="P54" s="92"/>
      <c r="Q54" s="114"/>
      <c r="R54" s="117"/>
      <c r="S54" s="114"/>
      <c r="T54" s="115"/>
      <c r="U54" s="114"/>
      <c r="V54" s="92"/>
      <c r="W54" s="92"/>
      <c r="X54" s="118"/>
      <c r="Y54" s="92"/>
      <c r="Z54" s="114"/>
      <c r="AA54" s="115"/>
      <c r="AB54" s="114"/>
      <c r="AC54" s="92"/>
      <c r="AD54" s="92"/>
      <c r="AE54" s="118"/>
      <c r="AF54" s="92"/>
      <c r="AG54" s="114"/>
      <c r="AH54" s="115"/>
      <c r="AI54" s="114"/>
      <c r="AJ54" s="92"/>
      <c r="AK54" s="92"/>
      <c r="AL54" s="118"/>
    </row>
    <row r="55" spans="1:240" ht="25.5" hidden="1" customHeight="1" x14ac:dyDescent="0.35">
      <c r="A55" s="111" t="s">
        <v>69</v>
      </c>
      <c r="B55" s="111" t="s">
        <v>78</v>
      </c>
      <c r="C55" s="129">
        <v>700936</v>
      </c>
      <c r="D55" s="113"/>
      <c r="E55" s="114"/>
      <c r="F55" s="115"/>
      <c r="G55" s="114"/>
      <c r="H55" s="92"/>
      <c r="I55" s="92"/>
      <c r="J55" s="114"/>
      <c r="K55" s="113"/>
      <c r="L55" s="114"/>
      <c r="M55" s="115"/>
      <c r="N55" s="114"/>
      <c r="O55" s="92"/>
      <c r="P55" s="92">
        <v>1</v>
      </c>
      <c r="Q55" s="114">
        <v>1860</v>
      </c>
      <c r="R55" s="117"/>
      <c r="S55" s="114"/>
      <c r="T55" s="115"/>
      <c r="U55" s="114"/>
      <c r="V55" s="92"/>
      <c r="W55" s="92"/>
      <c r="X55" s="118"/>
      <c r="Y55" s="92"/>
      <c r="Z55" s="114"/>
      <c r="AA55" s="115"/>
      <c r="AB55" s="114"/>
      <c r="AC55" s="92"/>
      <c r="AD55" s="92"/>
      <c r="AE55" s="118"/>
      <c r="AF55" s="92"/>
      <c r="AG55" s="114"/>
      <c r="AH55" s="115"/>
      <c r="AI55" s="114"/>
      <c r="AJ55" s="92"/>
      <c r="AK55" s="92"/>
      <c r="AL55" s="118"/>
    </row>
    <row r="56" spans="1:240" x14ac:dyDescent="0.35">
      <c r="D56" s="94"/>
      <c r="E56" s="95"/>
      <c r="F56" s="94"/>
      <c r="G56" s="96"/>
      <c r="I56" s="94"/>
      <c r="J56" s="96"/>
      <c r="K56" s="97"/>
      <c r="L56" s="95"/>
      <c r="M56" s="94"/>
      <c r="N56" s="96"/>
      <c r="P56" s="94"/>
      <c r="Q56" s="98"/>
      <c r="R56" s="132"/>
      <c r="S56" s="98"/>
      <c r="T56" s="132"/>
      <c r="U56" s="98"/>
      <c r="W56" s="132"/>
      <c r="X56" s="98"/>
      <c r="Y56" s="132"/>
      <c r="Z56" s="98"/>
      <c r="AA56" s="132"/>
      <c r="AB56" s="98"/>
      <c r="AD56" s="132"/>
      <c r="AE56" s="98"/>
    </row>
    <row r="57" spans="1:240" x14ac:dyDescent="0.35">
      <c r="A57" s="133"/>
      <c r="B57" s="133"/>
      <c r="C57" s="134" t="s">
        <v>193</v>
      </c>
      <c r="D57" s="113">
        <f t="shared" ref="D57:AL57" si="0">SUM(D5:D56)</f>
        <v>213</v>
      </c>
      <c r="E57" s="113">
        <f t="shared" si="0"/>
        <v>743160.18000000028</v>
      </c>
      <c r="F57" s="113">
        <f t="shared" si="0"/>
        <v>10</v>
      </c>
      <c r="G57" s="113">
        <f t="shared" si="0"/>
        <v>1817.67</v>
      </c>
      <c r="H57" s="113">
        <f t="shared" si="0"/>
        <v>149</v>
      </c>
      <c r="I57" s="113">
        <f t="shared" si="0"/>
        <v>1538</v>
      </c>
      <c r="J57" s="113">
        <f t="shared" si="0"/>
        <v>865478.02000000281</v>
      </c>
      <c r="K57" s="113">
        <f t="shared" si="0"/>
        <v>19</v>
      </c>
      <c r="L57" s="113">
        <f t="shared" si="0"/>
        <v>148342.44999999998</v>
      </c>
      <c r="M57" s="113">
        <f t="shared" si="0"/>
        <v>125</v>
      </c>
      <c r="N57" s="113">
        <f t="shared" si="0"/>
        <v>256285</v>
      </c>
      <c r="O57" s="113">
        <f t="shared" si="0"/>
        <v>253</v>
      </c>
      <c r="P57" s="113">
        <f t="shared" si="0"/>
        <v>759</v>
      </c>
      <c r="Q57" s="113">
        <f t="shared" si="0"/>
        <v>1513003.97</v>
      </c>
      <c r="R57" s="113">
        <f t="shared" si="0"/>
        <v>65</v>
      </c>
      <c r="S57" s="113">
        <f t="shared" si="0"/>
        <v>492262.58999999997</v>
      </c>
      <c r="T57" s="113">
        <f t="shared" si="0"/>
        <v>134</v>
      </c>
      <c r="U57" s="113">
        <f t="shared" si="0"/>
        <v>303918.56</v>
      </c>
      <c r="V57" s="113">
        <f t="shared" si="0"/>
        <v>552</v>
      </c>
      <c r="W57" s="113">
        <f t="shared" si="0"/>
        <v>400</v>
      </c>
      <c r="X57" s="113">
        <f t="shared" si="0"/>
        <v>1251923.1500000004</v>
      </c>
      <c r="Y57" s="113">
        <f t="shared" si="0"/>
        <v>41</v>
      </c>
      <c r="Z57" s="113">
        <f t="shared" si="0"/>
        <v>230208.54</v>
      </c>
      <c r="AA57" s="113">
        <f t="shared" si="0"/>
        <v>0</v>
      </c>
      <c r="AB57" s="113">
        <f t="shared" si="0"/>
        <v>0</v>
      </c>
      <c r="AC57" s="113">
        <f t="shared" si="0"/>
        <v>4</v>
      </c>
      <c r="AD57" s="113">
        <f t="shared" si="0"/>
        <v>139</v>
      </c>
      <c r="AE57" s="113">
        <f t="shared" si="0"/>
        <v>255533.04</v>
      </c>
      <c r="AF57" s="113">
        <f t="shared" si="0"/>
        <v>53</v>
      </c>
      <c r="AG57" s="113">
        <f t="shared" si="0"/>
        <v>532211.84</v>
      </c>
      <c r="AH57" s="113">
        <f t="shared" si="0"/>
        <v>6</v>
      </c>
      <c r="AI57" s="113">
        <f t="shared" si="0"/>
        <v>6966</v>
      </c>
      <c r="AJ57" s="113">
        <f t="shared" si="0"/>
        <v>21</v>
      </c>
      <c r="AK57" s="113">
        <f t="shared" si="0"/>
        <v>75</v>
      </c>
      <c r="AL57" s="113">
        <f t="shared" si="0"/>
        <v>460859.5</v>
      </c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5"/>
      <c r="FY57" s="135"/>
      <c r="FZ57" s="135"/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/>
      <c r="GN57" s="135"/>
      <c r="GO57" s="135"/>
      <c r="GP57" s="135"/>
      <c r="GQ57" s="135"/>
      <c r="GR57" s="135"/>
      <c r="GS57" s="135"/>
      <c r="GT57" s="135"/>
      <c r="GU57" s="135"/>
      <c r="GV57" s="135"/>
      <c r="GW57" s="135"/>
      <c r="GX57" s="135"/>
      <c r="GY57" s="135"/>
      <c r="GZ57" s="135"/>
      <c r="HA57" s="135"/>
      <c r="HB57" s="135"/>
      <c r="HC57" s="135"/>
      <c r="HD57" s="135"/>
      <c r="HE57" s="135"/>
      <c r="HF57" s="135"/>
      <c r="HG57" s="135"/>
      <c r="HH57" s="135"/>
      <c r="HI57" s="135"/>
      <c r="HJ57" s="135"/>
      <c r="HK57" s="135"/>
      <c r="HL57" s="135"/>
      <c r="HM57" s="135"/>
      <c r="HN57" s="135"/>
      <c r="HO57" s="135"/>
      <c r="HP57" s="135"/>
      <c r="HQ57" s="135"/>
      <c r="HR57" s="135"/>
      <c r="HS57" s="135"/>
      <c r="HT57" s="135"/>
      <c r="HU57" s="135"/>
      <c r="HV57" s="135"/>
      <c r="HW57" s="135"/>
      <c r="HX57" s="135"/>
      <c r="HY57" s="135"/>
      <c r="HZ57" s="135"/>
      <c r="IA57" s="135"/>
      <c r="IB57" s="135"/>
      <c r="IC57" s="135"/>
      <c r="ID57" s="135"/>
      <c r="IE57" s="135"/>
      <c r="IF57" s="135"/>
    </row>
    <row r="58" spans="1:240" x14ac:dyDescent="0.35">
      <c r="D58" s="94"/>
      <c r="E58" s="95"/>
      <c r="F58" s="94"/>
      <c r="G58" s="96"/>
      <c r="I58" s="94"/>
      <c r="J58" s="96"/>
      <c r="K58" s="97"/>
      <c r="L58" s="95"/>
      <c r="M58" s="94"/>
      <c r="N58" s="96"/>
      <c r="P58" s="94"/>
      <c r="Q58" s="98"/>
      <c r="R58" s="132"/>
      <c r="S58" s="98"/>
      <c r="T58" s="132"/>
      <c r="U58" s="98"/>
      <c r="W58" s="132"/>
      <c r="X58" s="98"/>
      <c r="Y58" s="132"/>
      <c r="Z58" s="98"/>
      <c r="AA58" s="132"/>
      <c r="AB58" s="98"/>
      <c r="AD58" s="132"/>
      <c r="AE58" s="98"/>
    </row>
    <row r="59" spans="1:240" x14ac:dyDescent="0.35">
      <c r="B59" s="136"/>
      <c r="C59" s="341" t="s">
        <v>188</v>
      </c>
      <c r="D59" s="342"/>
      <c r="E59" s="341" t="s">
        <v>189</v>
      </c>
      <c r="F59" s="342"/>
      <c r="G59" s="341" t="s">
        <v>190</v>
      </c>
      <c r="H59" s="342"/>
      <c r="I59" s="341" t="s">
        <v>191</v>
      </c>
      <c r="J59" s="342"/>
      <c r="K59" s="341" t="s">
        <v>192</v>
      </c>
      <c r="L59" s="342"/>
      <c r="M59" s="339" t="s">
        <v>193</v>
      </c>
      <c r="N59" s="340"/>
    </row>
    <row r="60" spans="1:240" x14ac:dyDescent="0.35">
      <c r="B60" s="136" t="s">
        <v>194</v>
      </c>
      <c r="C60" s="106" t="s">
        <v>195</v>
      </c>
      <c r="D60" s="106" t="s">
        <v>196</v>
      </c>
      <c r="E60" s="106" t="s">
        <v>195</v>
      </c>
      <c r="F60" s="106" t="s">
        <v>196</v>
      </c>
      <c r="G60" s="106" t="s">
        <v>195</v>
      </c>
      <c r="H60" s="106" t="s">
        <v>196</v>
      </c>
      <c r="I60" s="106" t="s">
        <v>195</v>
      </c>
      <c r="J60" s="106" t="s">
        <v>196</v>
      </c>
      <c r="K60" s="106" t="s">
        <v>195</v>
      </c>
      <c r="L60" s="106" t="s">
        <v>196</v>
      </c>
      <c r="M60" s="106" t="s">
        <v>195</v>
      </c>
      <c r="N60" s="106" t="s">
        <v>196</v>
      </c>
    </row>
    <row r="61" spans="1:240" x14ac:dyDescent="0.35">
      <c r="B61" s="137" t="s">
        <v>197</v>
      </c>
      <c r="C61" s="138">
        <f>D57+F57+H57+I57</f>
        <v>1910</v>
      </c>
      <c r="D61" s="114">
        <f>E57+G57+J57</f>
        <v>1610455.8700000031</v>
      </c>
      <c r="E61" s="138">
        <f>K57+M57+O57+P57</f>
        <v>1156</v>
      </c>
      <c r="F61" s="114">
        <f>L57+N57+Q57</f>
        <v>1917631.42</v>
      </c>
      <c r="G61" s="138">
        <f>R57+T57+V57+W57</f>
        <v>1151</v>
      </c>
      <c r="H61" s="114">
        <f>S57+U57+X57</f>
        <v>2048104.3000000003</v>
      </c>
      <c r="I61" s="138">
        <f>Y57+AA57+AC57+AD57</f>
        <v>184</v>
      </c>
      <c r="J61" s="114">
        <f>Z57+AB57+AE57</f>
        <v>485741.58</v>
      </c>
      <c r="K61" s="138">
        <f>AF57+AH57+AJ57+AK57</f>
        <v>155</v>
      </c>
      <c r="L61" s="114">
        <f>AG57+AI57+AL57</f>
        <v>1000037.34</v>
      </c>
      <c r="M61" s="138">
        <f>C61+E61+G61+I61+K61</f>
        <v>4556</v>
      </c>
      <c r="N61" s="114">
        <f>D61+F61+H61+J61+L61</f>
        <v>7061970.5100000035</v>
      </c>
    </row>
    <row r="62" spans="1:240" x14ac:dyDescent="0.35">
      <c r="A62" s="111"/>
      <c r="B62" s="137" t="s">
        <v>198</v>
      </c>
      <c r="C62" s="138">
        <f>F57</f>
        <v>10</v>
      </c>
      <c r="D62" s="114">
        <f>G57</f>
        <v>1817.67</v>
      </c>
      <c r="E62" s="138">
        <f>M57</f>
        <v>125</v>
      </c>
      <c r="F62" s="114">
        <f>N57</f>
        <v>256285</v>
      </c>
      <c r="G62" s="138">
        <f>T57</f>
        <v>134</v>
      </c>
      <c r="H62" s="114">
        <f>U57</f>
        <v>303918.56</v>
      </c>
      <c r="I62" s="138">
        <f>AA57</f>
        <v>0</v>
      </c>
      <c r="J62" s="114">
        <f>AB57</f>
        <v>0</v>
      </c>
      <c r="K62" s="138">
        <f>AH57</f>
        <v>6</v>
      </c>
      <c r="L62" s="114">
        <f>AI57</f>
        <v>6966</v>
      </c>
      <c r="M62" s="138">
        <f>C62+E62+G62+I62+K62</f>
        <v>275</v>
      </c>
      <c r="N62" s="114">
        <f t="shared" ref="N62:N64" si="1">D62+F62+H62+J62+L62</f>
        <v>568987.23</v>
      </c>
    </row>
    <row r="63" spans="1:240" x14ac:dyDescent="0.35">
      <c r="B63" s="137" t="s">
        <v>199</v>
      </c>
      <c r="C63" s="138">
        <f>D57+I57</f>
        <v>1751</v>
      </c>
      <c r="D63" s="114">
        <f>E57+J57</f>
        <v>1608638.200000003</v>
      </c>
      <c r="E63" s="138">
        <f>K57+P57</f>
        <v>778</v>
      </c>
      <c r="F63" s="114">
        <f>L57+Q57</f>
        <v>1661346.42</v>
      </c>
      <c r="G63" s="138">
        <f>R57+W57</f>
        <v>465</v>
      </c>
      <c r="H63" s="114">
        <f>S57+X57</f>
        <v>1744185.7400000002</v>
      </c>
      <c r="I63" s="138">
        <f>Y57+AD57</f>
        <v>180</v>
      </c>
      <c r="J63" s="114">
        <f>Z57+AE57</f>
        <v>485741.58</v>
      </c>
      <c r="K63" s="138">
        <f>AF57+AK57</f>
        <v>128</v>
      </c>
      <c r="L63" s="114">
        <f>AG57+AL57</f>
        <v>993071.34</v>
      </c>
      <c r="M63" s="138">
        <f>C63+E63+G63+I63+K63</f>
        <v>3302</v>
      </c>
      <c r="N63" s="114">
        <f t="shared" si="1"/>
        <v>6492983.2800000031</v>
      </c>
    </row>
    <row r="64" spans="1:240" x14ac:dyDescent="0.35">
      <c r="B64" s="137" t="s">
        <v>200</v>
      </c>
      <c r="C64" s="138">
        <f t="shared" ref="C64:L64" si="2">C63+C62</f>
        <v>1761</v>
      </c>
      <c r="D64" s="114">
        <f t="shared" si="2"/>
        <v>1610455.8700000029</v>
      </c>
      <c r="E64" s="138">
        <f t="shared" si="2"/>
        <v>903</v>
      </c>
      <c r="F64" s="114">
        <f t="shared" si="2"/>
        <v>1917631.42</v>
      </c>
      <c r="G64" s="138">
        <f t="shared" si="2"/>
        <v>599</v>
      </c>
      <c r="H64" s="114">
        <f t="shared" si="2"/>
        <v>2048104.3000000003</v>
      </c>
      <c r="I64" s="138">
        <f t="shared" si="2"/>
        <v>180</v>
      </c>
      <c r="J64" s="114">
        <f t="shared" si="2"/>
        <v>485741.58</v>
      </c>
      <c r="K64" s="138">
        <f t="shared" si="2"/>
        <v>134</v>
      </c>
      <c r="L64" s="114">
        <f t="shared" si="2"/>
        <v>1000037.34</v>
      </c>
      <c r="M64" s="138">
        <f>C64+E64+G64+I64+K64</f>
        <v>3577</v>
      </c>
      <c r="N64" s="114">
        <f t="shared" si="1"/>
        <v>7061970.5100000035</v>
      </c>
    </row>
    <row r="65" spans="2:14" x14ac:dyDescent="0.35">
      <c r="E65" s="96"/>
      <c r="F65" s="139"/>
      <c r="J65" s="96"/>
      <c r="L65" s="96"/>
      <c r="M65" s="139"/>
    </row>
    <row r="66" spans="2:14" s="96" customFormat="1" x14ac:dyDescent="0.35">
      <c r="B66" s="130"/>
      <c r="C66" s="341" t="s">
        <v>188</v>
      </c>
      <c r="D66" s="342"/>
      <c r="E66" s="341" t="s">
        <v>189</v>
      </c>
      <c r="F66" s="342"/>
      <c r="G66" s="341" t="s">
        <v>190</v>
      </c>
      <c r="H66" s="342"/>
      <c r="I66" s="341" t="s">
        <v>191</v>
      </c>
      <c r="J66" s="342"/>
      <c r="K66" s="341" t="s">
        <v>192</v>
      </c>
      <c r="L66" s="342"/>
      <c r="M66" s="339" t="s">
        <v>193</v>
      </c>
      <c r="N66" s="340"/>
    </row>
    <row r="67" spans="2:14" s="96" customFormat="1" x14ac:dyDescent="0.35">
      <c r="B67" s="136" t="s">
        <v>70</v>
      </c>
      <c r="C67" s="106" t="s">
        <v>195</v>
      </c>
      <c r="D67" s="106" t="s">
        <v>196</v>
      </c>
      <c r="E67" s="106" t="s">
        <v>195</v>
      </c>
      <c r="F67" s="106" t="s">
        <v>196</v>
      </c>
      <c r="G67" s="106" t="s">
        <v>195</v>
      </c>
      <c r="H67" s="106" t="s">
        <v>196</v>
      </c>
      <c r="I67" s="106" t="s">
        <v>195</v>
      </c>
      <c r="J67" s="106" t="s">
        <v>196</v>
      </c>
      <c r="K67" s="106" t="s">
        <v>195</v>
      </c>
      <c r="L67" s="106" t="s">
        <v>196</v>
      </c>
      <c r="M67" s="106" t="s">
        <v>195</v>
      </c>
      <c r="N67" s="106" t="s">
        <v>196</v>
      </c>
    </row>
    <row r="68" spans="2:14" s="96" customFormat="1" x14ac:dyDescent="0.35">
      <c r="B68" s="137" t="s">
        <v>197</v>
      </c>
      <c r="C68" s="138">
        <v>776</v>
      </c>
      <c r="D68" s="114">
        <v>645692.15000000142</v>
      </c>
      <c r="E68" s="138">
        <v>442</v>
      </c>
      <c r="F68" s="114">
        <v>687559.24000000011</v>
      </c>
      <c r="G68" s="138">
        <v>466</v>
      </c>
      <c r="H68" s="114">
        <v>847305.64000000013</v>
      </c>
      <c r="I68" s="115">
        <v>72</v>
      </c>
      <c r="J68" s="114">
        <v>159850.12</v>
      </c>
      <c r="K68" s="115">
        <v>55</v>
      </c>
      <c r="L68" s="114">
        <v>260649.75</v>
      </c>
      <c r="M68" s="138">
        <v>1811</v>
      </c>
      <c r="N68" s="114">
        <v>2601056.9000000018</v>
      </c>
    </row>
    <row r="69" spans="2:14" s="96" customFormat="1" x14ac:dyDescent="0.35">
      <c r="B69" s="137" t="s">
        <v>198</v>
      </c>
      <c r="C69" s="138">
        <v>1</v>
      </c>
      <c r="D69" s="114">
        <v>-350</v>
      </c>
      <c r="E69" s="138">
        <v>46</v>
      </c>
      <c r="F69" s="114">
        <v>90154</v>
      </c>
      <c r="G69" s="138">
        <v>46</v>
      </c>
      <c r="H69" s="114">
        <v>102395.53</v>
      </c>
      <c r="I69" s="115">
        <v>0</v>
      </c>
      <c r="J69" s="114">
        <v>0</v>
      </c>
      <c r="K69" s="115">
        <v>2</v>
      </c>
      <c r="L69" s="114">
        <v>4444</v>
      </c>
      <c r="M69" s="138">
        <v>95</v>
      </c>
      <c r="N69" s="114">
        <v>196643.53</v>
      </c>
    </row>
    <row r="70" spans="2:14" s="96" customFormat="1" x14ac:dyDescent="0.35">
      <c r="B70" s="137" t="s">
        <v>199</v>
      </c>
      <c r="C70" s="138">
        <v>702</v>
      </c>
      <c r="D70" s="114">
        <v>646042.15000000142</v>
      </c>
      <c r="E70" s="138">
        <v>291</v>
      </c>
      <c r="F70" s="114">
        <v>597405.24000000011</v>
      </c>
      <c r="G70" s="138">
        <v>193</v>
      </c>
      <c r="H70" s="114">
        <v>744910.11000000022</v>
      </c>
      <c r="I70" s="115">
        <v>70</v>
      </c>
      <c r="J70" s="114">
        <v>159850.12</v>
      </c>
      <c r="K70" s="115">
        <v>43</v>
      </c>
      <c r="L70" s="114">
        <v>256205.75</v>
      </c>
      <c r="M70" s="138">
        <v>1299</v>
      </c>
      <c r="N70" s="114">
        <v>2404413.370000002</v>
      </c>
    </row>
    <row r="71" spans="2:14" s="96" customFormat="1" x14ac:dyDescent="0.35">
      <c r="B71" s="137" t="s">
        <v>200</v>
      </c>
      <c r="C71" s="138">
        <v>703</v>
      </c>
      <c r="D71" s="114">
        <v>645692.15000000142</v>
      </c>
      <c r="E71" s="138">
        <v>337</v>
      </c>
      <c r="F71" s="114">
        <v>687559.24000000011</v>
      </c>
      <c r="G71" s="138">
        <v>239</v>
      </c>
      <c r="H71" s="114">
        <v>847305.64000000025</v>
      </c>
      <c r="I71" s="115">
        <v>70</v>
      </c>
      <c r="J71" s="114">
        <v>159850.12</v>
      </c>
      <c r="K71" s="115">
        <v>45</v>
      </c>
      <c r="L71" s="114">
        <v>260649.75</v>
      </c>
      <c r="M71" s="138">
        <v>1394</v>
      </c>
      <c r="N71" s="114">
        <v>2601056.9000000018</v>
      </c>
    </row>
    <row r="72" spans="2:14" s="96" customFormat="1" x14ac:dyDescent="0.35">
      <c r="B72" s="140"/>
    </row>
    <row r="73" spans="2:14" s="96" customFormat="1" x14ac:dyDescent="0.35">
      <c r="B73" s="130"/>
      <c r="C73" s="341" t="s">
        <v>188</v>
      </c>
      <c r="D73" s="342"/>
      <c r="E73" s="341" t="s">
        <v>189</v>
      </c>
      <c r="F73" s="342"/>
      <c r="G73" s="341" t="s">
        <v>190</v>
      </c>
      <c r="H73" s="342"/>
      <c r="I73" s="341" t="s">
        <v>191</v>
      </c>
      <c r="J73" s="342"/>
      <c r="K73" s="341" t="s">
        <v>192</v>
      </c>
      <c r="L73" s="342"/>
      <c r="M73" s="339" t="s">
        <v>193</v>
      </c>
      <c r="N73" s="340"/>
    </row>
    <row r="74" spans="2:14" s="96" customFormat="1" x14ac:dyDescent="0.35">
      <c r="B74" s="136" t="s">
        <v>230</v>
      </c>
      <c r="C74" s="106" t="s">
        <v>195</v>
      </c>
      <c r="D74" s="106" t="s">
        <v>196</v>
      </c>
      <c r="E74" s="106" t="s">
        <v>195</v>
      </c>
      <c r="F74" s="106" t="s">
        <v>196</v>
      </c>
      <c r="G74" s="106" t="s">
        <v>195</v>
      </c>
      <c r="H74" s="106" t="s">
        <v>196</v>
      </c>
      <c r="I74" s="106" t="s">
        <v>195</v>
      </c>
      <c r="J74" s="106" t="s">
        <v>196</v>
      </c>
      <c r="K74" s="106" t="s">
        <v>195</v>
      </c>
      <c r="L74" s="106" t="s">
        <v>196</v>
      </c>
      <c r="M74" s="106" t="s">
        <v>195</v>
      </c>
      <c r="N74" s="106" t="s">
        <v>196</v>
      </c>
    </row>
    <row r="75" spans="2:14" s="96" customFormat="1" x14ac:dyDescent="0.35">
      <c r="B75" s="137" t="s">
        <v>197</v>
      </c>
      <c r="C75" s="138">
        <f t="shared" ref="C75:N78" si="3">C61-C68</f>
        <v>1134</v>
      </c>
      <c r="D75" s="114">
        <f t="shared" si="3"/>
        <v>964763.72000000172</v>
      </c>
      <c r="E75" s="138">
        <f t="shared" si="3"/>
        <v>714</v>
      </c>
      <c r="F75" s="114">
        <f t="shared" si="3"/>
        <v>1230072.1799999997</v>
      </c>
      <c r="G75" s="138">
        <f t="shared" si="3"/>
        <v>685</v>
      </c>
      <c r="H75" s="114">
        <f t="shared" si="3"/>
        <v>1200798.6600000001</v>
      </c>
      <c r="I75" s="138">
        <f t="shared" si="3"/>
        <v>112</v>
      </c>
      <c r="J75" s="114">
        <f t="shared" si="3"/>
        <v>325891.46000000002</v>
      </c>
      <c r="K75" s="138">
        <f t="shared" si="3"/>
        <v>100</v>
      </c>
      <c r="L75" s="114">
        <f t="shared" si="3"/>
        <v>739387.59</v>
      </c>
      <c r="M75" s="138">
        <f t="shared" si="3"/>
        <v>2745</v>
      </c>
      <c r="N75" s="114">
        <f t="shared" si="3"/>
        <v>4460913.6100000013</v>
      </c>
    </row>
    <row r="76" spans="2:14" s="96" customFormat="1" x14ac:dyDescent="0.35">
      <c r="B76" s="137" t="s">
        <v>198</v>
      </c>
      <c r="C76" s="138">
        <f t="shared" si="3"/>
        <v>9</v>
      </c>
      <c r="D76" s="114">
        <f t="shared" si="3"/>
        <v>2167.67</v>
      </c>
      <c r="E76" s="138">
        <f t="shared" si="3"/>
        <v>79</v>
      </c>
      <c r="F76" s="114">
        <f t="shared" si="3"/>
        <v>166131</v>
      </c>
      <c r="G76" s="138">
        <f t="shared" si="3"/>
        <v>88</v>
      </c>
      <c r="H76" s="114">
        <f t="shared" si="3"/>
        <v>201523.03</v>
      </c>
      <c r="I76" s="138">
        <f t="shared" si="3"/>
        <v>0</v>
      </c>
      <c r="J76" s="114">
        <f t="shared" si="3"/>
        <v>0</v>
      </c>
      <c r="K76" s="138">
        <f t="shared" si="3"/>
        <v>4</v>
      </c>
      <c r="L76" s="114">
        <f t="shared" si="3"/>
        <v>2522</v>
      </c>
      <c r="M76" s="138">
        <f t="shared" si="3"/>
        <v>180</v>
      </c>
      <c r="N76" s="114">
        <f t="shared" si="3"/>
        <v>372343.69999999995</v>
      </c>
    </row>
    <row r="77" spans="2:14" s="96" customFormat="1" x14ac:dyDescent="0.35">
      <c r="B77" s="137" t="s">
        <v>199</v>
      </c>
      <c r="C77" s="138">
        <f t="shared" si="3"/>
        <v>1049</v>
      </c>
      <c r="D77" s="114">
        <f t="shared" si="3"/>
        <v>962596.05000000156</v>
      </c>
      <c r="E77" s="138">
        <f t="shared" si="3"/>
        <v>487</v>
      </c>
      <c r="F77" s="114">
        <f t="shared" si="3"/>
        <v>1063941.1799999997</v>
      </c>
      <c r="G77" s="138">
        <f t="shared" si="3"/>
        <v>272</v>
      </c>
      <c r="H77" s="114">
        <f t="shared" si="3"/>
        <v>999275.63</v>
      </c>
      <c r="I77" s="138">
        <f t="shared" si="3"/>
        <v>110</v>
      </c>
      <c r="J77" s="114">
        <f t="shared" si="3"/>
        <v>325891.46000000002</v>
      </c>
      <c r="K77" s="138">
        <f t="shared" si="3"/>
        <v>85</v>
      </c>
      <c r="L77" s="114">
        <f t="shared" si="3"/>
        <v>736865.59</v>
      </c>
      <c r="M77" s="138">
        <f t="shared" si="3"/>
        <v>2003</v>
      </c>
      <c r="N77" s="114">
        <f t="shared" si="3"/>
        <v>4088569.9100000011</v>
      </c>
    </row>
    <row r="78" spans="2:14" s="96" customFormat="1" x14ac:dyDescent="0.35">
      <c r="B78" s="137" t="s">
        <v>200</v>
      </c>
      <c r="C78" s="138">
        <f t="shared" si="3"/>
        <v>1058</v>
      </c>
      <c r="D78" s="114">
        <f t="shared" si="3"/>
        <v>964763.72000000149</v>
      </c>
      <c r="E78" s="138">
        <f t="shared" si="3"/>
        <v>566</v>
      </c>
      <c r="F78" s="114">
        <f t="shared" si="3"/>
        <v>1230072.1799999997</v>
      </c>
      <c r="G78" s="138">
        <f t="shared" si="3"/>
        <v>360</v>
      </c>
      <c r="H78" s="114">
        <f t="shared" si="3"/>
        <v>1200798.6600000001</v>
      </c>
      <c r="I78" s="138">
        <f t="shared" si="3"/>
        <v>110</v>
      </c>
      <c r="J78" s="114">
        <f t="shared" si="3"/>
        <v>325891.46000000002</v>
      </c>
      <c r="K78" s="138">
        <f t="shared" si="3"/>
        <v>89</v>
      </c>
      <c r="L78" s="114">
        <f t="shared" si="3"/>
        <v>739387.59</v>
      </c>
      <c r="M78" s="138">
        <f t="shared" si="3"/>
        <v>2183</v>
      </c>
      <c r="N78" s="114">
        <f t="shared" si="3"/>
        <v>4460913.6100000013</v>
      </c>
    </row>
  </sheetData>
  <autoFilter ref="A4:IF55" xr:uid="{00000000-0009-0000-0000-000006000000}">
    <filterColumn colId="0">
      <filters>
        <filter val="MINISTERO DELL'INTERNO"/>
      </filters>
    </filterColumn>
  </autoFilter>
  <mergeCells count="18">
    <mergeCell ref="M59:N59"/>
    <mergeCell ref="C59:D59"/>
    <mergeCell ref="E59:F59"/>
    <mergeCell ref="G59:H59"/>
    <mergeCell ref="I59:J59"/>
    <mergeCell ref="K59:L59"/>
    <mergeCell ref="M73:N73"/>
    <mergeCell ref="C66:D66"/>
    <mergeCell ref="E66:F66"/>
    <mergeCell ref="G66:H66"/>
    <mergeCell ref="I66:J66"/>
    <mergeCell ref="K66:L66"/>
    <mergeCell ref="M66:N66"/>
    <mergeCell ref="C73:D73"/>
    <mergeCell ref="E73:F73"/>
    <mergeCell ref="G73:H73"/>
    <mergeCell ref="I73:J73"/>
    <mergeCell ref="K73:L73"/>
  </mergeCells>
  <conditionalFormatting sqref="A57:C57">
    <cfRule type="cellIs" dxfId="97" priority="19" stopIfTrue="1" operator="equal">
      <formula>"&lt;&gt;"""""</formula>
    </cfRule>
  </conditionalFormatting>
  <conditionalFormatting sqref="B1:B2">
    <cfRule type="cellIs" dxfId="96" priority="20" stopIfTrue="1" operator="equal">
      <formula>"&lt;&gt;"""""</formula>
    </cfRule>
  </conditionalFormatting>
  <conditionalFormatting sqref="C5:C55">
    <cfRule type="cellIs" dxfId="95" priority="1" stopIfTrue="1" operator="equal">
      <formula>"&lt;&gt;"""""</formula>
    </cfRule>
  </conditionalFormatting>
  <conditionalFormatting sqref="J5:J55">
    <cfRule type="cellIs" dxfId="94" priority="3" stopIfTrue="1" operator="equal">
      <formula>"&lt;&gt;"""""</formula>
    </cfRule>
  </conditionalFormatting>
  <conditionalFormatting sqref="Q5:Q55">
    <cfRule type="cellIs" dxfId="93" priority="2" stopIfTrue="1" operator="equal">
      <formula>"&lt;&gt;"""""</formula>
    </cfRule>
  </conditionalFormatting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5"/>
  <sheetViews>
    <sheetView showGridLines="0" topLeftCell="B1" zoomScale="85" zoomScaleNormal="85" workbookViewId="0">
      <pane ySplit="4" topLeftCell="A41" activePane="bottomLeft" state="frozen"/>
      <selection activeCell="C72" activeCellId="1" sqref="A1 C72"/>
      <selection pane="bottomLeft" activeCell="C72" activeCellId="1" sqref="A1 C72"/>
    </sheetView>
  </sheetViews>
  <sheetFormatPr defaultColWidth="9.1796875" defaultRowHeight="13" x14ac:dyDescent="0.35"/>
  <cols>
    <col min="1" max="1" width="35.7265625" style="98" customWidth="1"/>
    <col min="2" max="2" width="40.54296875" style="98" customWidth="1"/>
    <col min="3" max="3" width="20" style="98" customWidth="1"/>
    <col min="4" max="4" width="14.26953125" style="152" customWidth="1"/>
    <col min="5" max="5" width="14.26953125" style="151" customWidth="1"/>
    <col min="6" max="6" width="14.26953125" style="152" customWidth="1"/>
    <col min="7" max="7" width="14.26953125" style="151" customWidth="1"/>
    <col min="8" max="9" width="14.26953125" style="152" customWidth="1"/>
    <col min="10" max="10" width="14.26953125" style="151" customWidth="1"/>
    <col min="11" max="11" width="25.7265625" style="98" customWidth="1"/>
    <col min="12" max="24" width="18.7265625" style="98" customWidth="1"/>
    <col min="25" max="16384" width="9.1796875" style="98"/>
  </cols>
  <sheetData>
    <row r="1" spans="1:11" s="145" customFormat="1" x14ac:dyDescent="0.3">
      <c r="A1" s="105" t="s">
        <v>201</v>
      </c>
      <c r="B1" s="141" t="s">
        <v>202</v>
      </c>
      <c r="C1" s="142"/>
      <c r="D1" s="143"/>
      <c r="E1" s="144"/>
      <c r="F1" s="143"/>
      <c r="G1" s="144"/>
      <c r="H1" s="144"/>
      <c r="I1" s="143"/>
    </row>
    <row r="2" spans="1:11" s="145" customFormat="1" x14ac:dyDescent="0.3">
      <c r="A2" s="105" t="s">
        <v>203</v>
      </c>
      <c r="B2" s="141">
        <v>2021</v>
      </c>
      <c r="C2" s="142"/>
      <c r="D2" s="143"/>
      <c r="E2" s="144"/>
      <c r="F2" s="143"/>
      <c r="G2" s="144"/>
      <c r="H2" s="144"/>
      <c r="I2" s="143"/>
    </row>
    <row r="3" spans="1:11" s="145" customFormat="1" x14ac:dyDescent="0.3">
      <c r="A3" s="146"/>
      <c r="B3" s="147"/>
      <c r="C3" s="142"/>
      <c r="D3" s="143"/>
      <c r="E3" s="144"/>
      <c r="F3" s="143"/>
      <c r="G3" s="144"/>
      <c r="H3" s="144"/>
      <c r="I3" s="143"/>
    </row>
    <row r="4" spans="1:11" s="145" customFormat="1" ht="26" x14ac:dyDescent="0.3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6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5" t="s">
        <v>231</v>
      </c>
    </row>
    <row r="5" spans="1:11" s="146" customFormat="1" ht="26" x14ac:dyDescent="0.3">
      <c r="A5" s="111" t="s">
        <v>9</v>
      </c>
      <c r="B5" s="111" t="s">
        <v>15</v>
      </c>
      <c r="C5" s="120">
        <v>700961</v>
      </c>
      <c r="D5" s="92"/>
      <c r="E5" s="114"/>
      <c r="F5" s="92"/>
      <c r="G5" s="114"/>
      <c r="H5" s="92"/>
      <c r="I5" s="92">
        <v>1</v>
      </c>
      <c r="J5" s="114">
        <v>585</v>
      </c>
      <c r="K5" s="148"/>
    </row>
    <row r="6" spans="1:11" s="146" customFormat="1" ht="39" x14ac:dyDescent="0.3">
      <c r="A6" s="111" t="s">
        <v>211</v>
      </c>
      <c r="B6" s="111" t="s">
        <v>232</v>
      </c>
      <c r="C6" s="120">
        <v>700937</v>
      </c>
      <c r="D6" s="92"/>
      <c r="E6" s="114"/>
      <c r="F6" s="92">
        <v>12</v>
      </c>
      <c r="G6" s="114">
        <v>12720</v>
      </c>
      <c r="H6" s="92">
        <v>9</v>
      </c>
      <c r="I6" s="92">
        <v>295</v>
      </c>
      <c r="J6" s="114">
        <v>145149.36000000016</v>
      </c>
      <c r="K6" s="148"/>
    </row>
    <row r="7" spans="1:11" s="146" customFormat="1" ht="26" x14ac:dyDescent="0.3">
      <c r="A7" s="111" t="s">
        <v>9</v>
      </c>
      <c r="B7" s="111" t="s">
        <v>233</v>
      </c>
      <c r="C7" s="129"/>
      <c r="D7" s="92"/>
      <c r="E7" s="114"/>
      <c r="F7" s="92"/>
      <c r="G7" s="114"/>
      <c r="H7" s="92"/>
      <c r="I7" s="92"/>
      <c r="J7" s="114"/>
      <c r="K7" s="148"/>
    </row>
    <row r="8" spans="1:11" s="146" customFormat="1" ht="52" x14ac:dyDescent="0.3">
      <c r="A8" s="111" t="s">
        <v>18</v>
      </c>
      <c r="B8" s="111" t="s">
        <v>234</v>
      </c>
      <c r="C8" s="120">
        <v>700935</v>
      </c>
      <c r="D8" s="92"/>
      <c r="E8" s="114"/>
      <c r="F8" s="92">
        <v>46</v>
      </c>
      <c r="G8" s="114">
        <v>48760</v>
      </c>
      <c r="H8" s="92">
        <v>52</v>
      </c>
      <c r="I8" s="92">
        <v>629</v>
      </c>
      <c r="J8" s="114">
        <v>359264.17000000022</v>
      </c>
      <c r="K8" s="148"/>
    </row>
    <row r="9" spans="1:11" s="146" customFormat="1" ht="26" x14ac:dyDescent="0.3">
      <c r="A9" s="119" t="s">
        <v>29</v>
      </c>
      <c r="B9" s="119" t="s">
        <v>214</v>
      </c>
      <c r="C9" s="120"/>
      <c r="D9" s="92"/>
      <c r="E9" s="114"/>
      <c r="F9" s="92"/>
      <c r="G9" s="114"/>
      <c r="H9" s="92"/>
      <c r="I9" s="92"/>
      <c r="J9" s="114"/>
      <c r="K9" s="148"/>
    </row>
    <row r="10" spans="1:11" s="146" customFormat="1" ht="26" x14ac:dyDescent="0.3">
      <c r="A10" s="119" t="s">
        <v>211</v>
      </c>
      <c r="B10" s="119" t="s">
        <v>17</v>
      </c>
      <c r="C10" s="120"/>
      <c r="D10" s="92"/>
      <c r="E10" s="114"/>
      <c r="F10" s="92"/>
      <c r="G10" s="114"/>
      <c r="H10" s="92"/>
      <c r="I10" s="92"/>
      <c r="J10" s="114"/>
      <c r="K10" s="148"/>
    </row>
    <row r="11" spans="1:11" s="146" customFormat="1" ht="39" x14ac:dyDescent="0.3">
      <c r="A11" s="111" t="s">
        <v>9</v>
      </c>
      <c r="B11" s="111" t="s">
        <v>215</v>
      </c>
      <c r="C11" s="120"/>
      <c r="D11" s="92"/>
      <c r="E11" s="114"/>
      <c r="F11" s="92"/>
      <c r="G11" s="114"/>
      <c r="H11" s="92"/>
      <c r="I11" s="92"/>
      <c r="J11" s="114"/>
      <c r="K11" s="148"/>
    </row>
    <row r="12" spans="1:11" s="146" customFormat="1" ht="39" x14ac:dyDescent="0.3">
      <c r="A12" s="111" t="s">
        <v>9</v>
      </c>
      <c r="B12" s="111" t="s">
        <v>20</v>
      </c>
      <c r="C12" s="149"/>
      <c r="D12" s="92"/>
      <c r="E12" s="114"/>
      <c r="F12" s="92"/>
      <c r="G12" s="114"/>
      <c r="H12" s="92"/>
      <c r="I12" s="92"/>
      <c r="J12" s="114"/>
      <c r="K12" s="148"/>
    </row>
    <row r="13" spans="1:11" s="146" customFormat="1" ht="39" x14ac:dyDescent="0.3">
      <c r="A13" s="119" t="s">
        <v>18</v>
      </c>
      <c r="B13" s="119" t="s">
        <v>76</v>
      </c>
      <c r="C13" s="120"/>
      <c r="D13" s="124"/>
      <c r="E13" s="122"/>
      <c r="F13" s="124"/>
      <c r="G13" s="122"/>
      <c r="H13" s="124"/>
      <c r="I13" s="92"/>
      <c r="J13" s="122"/>
      <c r="K13" s="148"/>
    </row>
    <row r="14" spans="1:11" s="146" customFormat="1" ht="52" x14ac:dyDescent="0.3">
      <c r="A14" s="111" t="s">
        <v>21</v>
      </c>
      <c r="B14" s="111" t="s">
        <v>216</v>
      </c>
      <c r="C14" s="150"/>
      <c r="D14" s="92"/>
      <c r="E14" s="114"/>
      <c r="F14" s="92"/>
      <c r="G14" s="114"/>
      <c r="H14" s="92"/>
      <c r="I14" s="92"/>
      <c r="J14" s="114"/>
      <c r="K14" s="148"/>
    </row>
    <row r="15" spans="1:11" s="146" customFormat="1" ht="39" x14ac:dyDescent="0.3">
      <c r="A15" s="111" t="s">
        <v>21</v>
      </c>
      <c r="B15" s="111" t="s">
        <v>22</v>
      </c>
      <c r="C15" s="120">
        <v>700939</v>
      </c>
      <c r="D15" s="92"/>
      <c r="E15" s="114"/>
      <c r="F15" s="92">
        <v>1</v>
      </c>
      <c r="G15" s="114">
        <v>1060</v>
      </c>
      <c r="H15" s="92"/>
      <c r="I15" s="92">
        <v>3</v>
      </c>
      <c r="J15" s="114">
        <v>1344.5900000000001</v>
      </c>
      <c r="K15" s="148"/>
    </row>
    <row r="16" spans="1:11" s="146" customFormat="1" ht="39" x14ac:dyDescent="0.3">
      <c r="A16" s="119" t="s">
        <v>30</v>
      </c>
      <c r="B16" s="111" t="s">
        <v>217</v>
      </c>
      <c r="C16" s="120"/>
      <c r="D16" s="124"/>
      <c r="E16" s="122"/>
      <c r="F16" s="124"/>
      <c r="G16" s="122"/>
      <c r="H16" s="124"/>
      <c r="I16" s="92"/>
      <c r="J16" s="122"/>
      <c r="K16" s="148"/>
    </row>
    <row r="17" spans="1:11" s="146" customFormat="1" ht="39" x14ac:dyDescent="0.3">
      <c r="A17" s="111" t="s">
        <v>9</v>
      </c>
      <c r="B17" s="111" t="s">
        <v>12</v>
      </c>
      <c r="C17" s="120"/>
      <c r="D17" s="92"/>
      <c r="E17" s="114"/>
      <c r="F17" s="92"/>
      <c r="G17" s="114"/>
      <c r="H17" s="92"/>
      <c r="I17" s="92"/>
      <c r="J17" s="114"/>
      <c r="K17" s="148"/>
    </row>
    <row r="18" spans="1:11" s="146" customFormat="1" ht="26" x14ac:dyDescent="0.3">
      <c r="A18" s="111" t="s">
        <v>211</v>
      </c>
      <c r="B18" s="111" t="s">
        <v>17</v>
      </c>
      <c r="C18" s="120"/>
      <c r="D18" s="92"/>
      <c r="E18" s="114"/>
      <c r="F18" s="92"/>
      <c r="G18" s="114"/>
      <c r="H18" s="92"/>
      <c r="I18" s="92"/>
      <c r="J18" s="114"/>
      <c r="K18" s="148"/>
    </row>
    <row r="19" spans="1:11" s="146" customFormat="1" ht="26" x14ac:dyDescent="0.3">
      <c r="A19" s="111" t="s">
        <v>211</v>
      </c>
      <c r="B19" s="111" t="s">
        <v>17</v>
      </c>
      <c r="C19" s="120"/>
      <c r="D19" s="92"/>
      <c r="E19" s="114"/>
      <c r="F19" s="92"/>
      <c r="G19" s="114"/>
      <c r="H19" s="92"/>
      <c r="I19" s="92"/>
      <c r="J19" s="114"/>
      <c r="K19" s="148"/>
    </row>
    <row r="20" spans="1:11" s="146" customFormat="1" ht="39" x14ac:dyDescent="0.3">
      <c r="A20" s="111" t="s">
        <v>9</v>
      </c>
      <c r="B20" s="111" t="s">
        <v>219</v>
      </c>
      <c r="C20" s="120"/>
      <c r="D20" s="92"/>
      <c r="E20" s="114"/>
      <c r="F20" s="124"/>
      <c r="G20" s="122"/>
      <c r="H20" s="124"/>
      <c r="I20" s="92"/>
      <c r="J20" s="122"/>
      <c r="K20" s="148"/>
    </row>
    <row r="21" spans="1:11" s="146" customFormat="1" ht="39" x14ac:dyDescent="0.3">
      <c r="A21" s="111" t="s">
        <v>9</v>
      </c>
      <c r="B21" s="111" t="s">
        <v>219</v>
      </c>
      <c r="C21" s="120">
        <v>700940</v>
      </c>
      <c r="D21" s="92"/>
      <c r="E21" s="114"/>
      <c r="F21" s="92"/>
      <c r="G21" s="114"/>
      <c r="H21" s="92"/>
      <c r="I21" s="92">
        <v>9</v>
      </c>
      <c r="J21" s="114">
        <v>3301.1600000000003</v>
      </c>
      <c r="K21" s="148"/>
    </row>
    <row r="22" spans="1:11" s="146" customFormat="1" x14ac:dyDescent="0.3">
      <c r="A22" s="111"/>
      <c r="B22" s="111" t="s">
        <v>235</v>
      </c>
      <c r="C22" s="120"/>
      <c r="D22" s="92"/>
      <c r="E22" s="114"/>
      <c r="F22" s="92"/>
      <c r="G22" s="114"/>
      <c r="H22" s="92"/>
      <c r="I22" s="92"/>
      <c r="J22" s="114"/>
      <c r="K22" s="148"/>
    </row>
    <row r="23" spans="1:11" s="146" customFormat="1" ht="39" x14ac:dyDescent="0.3">
      <c r="A23" s="111" t="s">
        <v>18</v>
      </c>
      <c r="B23" s="111" t="s">
        <v>76</v>
      </c>
      <c r="C23" s="120"/>
      <c r="D23" s="92"/>
      <c r="E23" s="114"/>
      <c r="F23" s="92"/>
      <c r="G23" s="114"/>
      <c r="H23" s="92"/>
      <c r="I23" s="92"/>
      <c r="J23" s="114"/>
      <c r="K23" s="148"/>
    </row>
    <row r="24" spans="1:11" s="146" customFormat="1" ht="39" x14ac:dyDescent="0.3">
      <c r="A24" s="111" t="s">
        <v>9</v>
      </c>
      <c r="B24" s="111" t="s">
        <v>215</v>
      </c>
      <c r="C24" s="120"/>
      <c r="D24" s="92"/>
      <c r="E24" s="114"/>
      <c r="F24" s="92"/>
      <c r="G24" s="114"/>
      <c r="H24" s="92"/>
      <c r="I24" s="92"/>
      <c r="J24" s="114"/>
      <c r="K24" s="148"/>
    </row>
    <row r="25" spans="1:11" s="146" customFormat="1" x14ac:dyDescent="0.3">
      <c r="A25" s="111" t="s">
        <v>67</v>
      </c>
      <c r="B25" s="111" t="s">
        <v>13</v>
      </c>
      <c r="C25" s="129">
        <v>700942</v>
      </c>
      <c r="D25" s="92"/>
      <c r="E25" s="114"/>
      <c r="F25" s="92">
        <v>1</v>
      </c>
      <c r="G25" s="114">
        <v>1060</v>
      </c>
      <c r="H25" s="92"/>
      <c r="I25" s="92">
        <v>1</v>
      </c>
      <c r="J25" s="114">
        <v>246</v>
      </c>
      <c r="K25" s="148"/>
    </row>
    <row r="26" spans="1:11" s="146" customFormat="1" x14ac:dyDescent="0.3">
      <c r="A26" s="111" t="s">
        <v>29</v>
      </c>
      <c r="B26" s="119" t="s">
        <v>220</v>
      </c>
      <c r="C26" s="120">
        <v>700931</v>
      </c>
      <c r="D26" s="92"/>
      <c r="E26" s="114"/>
      <c r="F26" s="124"/>
      <c r="G26" s="122"/>
      <c r="H26" s="124"/>
      <c r="I26" s="92">
        <v>4</v>
      </c>
      <c r="J26" s="122">
        <v>2609.84</v>
      </c>
      <c r="K26" s="148"/>
    </row>
    <row r="27" spans="1:11" s="146" customFormat="1" ht="21" customHeight="1" x14ac:dyDescent="0.3">
      <c r="A27" s="111" t="s">
        <v>29</v>
      </c>
      <c r="B27" s="119" t="s">
        <v>221</v>
      </c>
      <c r="C27" s="120">
        <v>700946</v>
      </c>
      <c r="D27" s="92"/>
      <c r="E27" s="114"/>
      <c r="F27" s="124">
        <v>4</v>
      </c>
      <c r="G27" s="122">
        <v>4240</v>
      </c>
      <c r="H27" s="124">
        <v>5</v>
      </c>
      <c r="I27" s="92">
        <v>79</v>
      </c>
      <c r="J27" s="122">
        <v>43667.279999999992</v>
      </c>
      <c r="K27" s="148"/>
    </row>
    <row r="28" spans="1:11" s="146" customFormat="1" ht="26" x14ac:dyDescent="0.3">
      <c r="A28" s="111" t="s">
        <v>29</v>
      </c>
      <c r="B28" s="119" t="s">
        <v>222</v>
      </c>
      <c r="C28" s="120">
        <v>700912</v>
      </c>
      <c r="D28" s="92"/>
      <c r="E28" s="114"/>
      <c r="F28" s="124"/>
      <c r="G28" s="122"/>
      <c r="H28" s="124"/>
      <c r="I28" s="92">
        <v>9</v>
      </c>
      <c r="J28" s="122">
        <v>3515.2499999999995</v>
      </c>
      <c r="K28" s="148"/>
    </row>
    <row r="29" spans="1:11" s="146" customFormat="1" ht="39" x14ac:dyDescent="0.3">
      <c r="A29" s="111" t="s">
        <v>27</v>
      </c>
      <c r="B29" s="111" t="s">
        <v>77</v>
      </c>
      <c r="C29" s="129"/>
      <c r="D29" s="92"/>
      <c r="E29" s="114"/>
      <c r="F29" s="92"/>
      <c r="G29" s="114"/>
      <c r="H29" s="92"/>
      <c r="I29" s="92"/>
      <c r="J29" s="114"/>
      <c r="K29" s="148"/>
    </row>
    <row r="30" spans="1:11" s="146" customFormat="1" ht="26" x14ac:dyDescent="0.3">
      <c r="A30" s="111" t="s">
        <v>25</v>
      </c>
      <c r="B30" s="119" t="s">
        <v>26</v>
      </c>
      <c r="C30" s="129"/>
      <c r="D30" s="92"/>
      <c r="E30" s="114"/>
      <c r="F30" s="92"/>
      <c r="G30" s="114"/>
      <c r="H30" s="92"/>
      <c r="I30" s="92"/>
      <c r="J30" s="114"/>
      <c r="K30" s="148"/>
    </row>
    <row r="31" spans="1:11" s="146" customFormat="1" ht="26" x14ac:dyDescent="0.3">
      <c r="A31" s="111" t="s">
        <v>25</v>
      </c>
      <c r="B31" s="119" t="s">
        <v>26</v>
      </c>
      <c r="C31" s="129"/>
      <c r="D31" s="92"/>
      <c r="E31" s="114"/>
      <c r="F31" s="92"/>
      <c r="G31" s="114"/>
      <c r="H31" s="92"/>
      <c r="I31" s="92"/>
      <c r="J31" s="114"/>
      <c r="K31" s="148"/>
    </row>
    <row r="32" spans="1:11" s="146" customFormat="1" ht="26" x14ac:dyDescent="0.3">
      <c r="A32" s="111" t="s">
        <v>25</v>
      </c>
      <c r="B32" s="119" t="s">
        <v>26</v>
      </c>
      <c r="C32" s="120"/>
      <c r="D32" s="92"/>
      <c r="E32" s="114"/>
      <c r="F32" s="92"/>
      <c r="G32" s="114"/>
      <c r="H32" s="92"/>
      <c r="I32" s="92"/>
      <c r="J32" s="114"/>
      <c r="K32" s="148"/>
    </row>
    <row r="33" spans="1:11" s="146" customFormat="1" ht="26" x14ac:dyDescent="0.3">
      <c r="A33" s="111" t="s">
        <v>25</v>
      </c>
      <c r="B33" s="119" t="s">
        <v>26</v>
      </c>
      <c r="C33" s="129"/>
      <c r="D33" s="92"/>
      <c r="E33" s="114"/>
      <c r="F33" s="92"/>
      <c r="G33" s="114"/>
      <c r="H33" s="92"/>
      <c r="I33" s="92"/>
      <c r="J33" s="114"/>
      <c r="K33" s="148"/>
    </row>
    <row r="34" spans="1:11" s="146" customFormat="1" ht="26" x14ac:dyDescent="0.3">
      <c r="A34" s="111" t="s">
        <v>25</v>
      </c>
      <c r="B34" s="119" t="s">
        <v>26</v>
      </c>
      <c r="C34" s="129"/>
      <c r="D34" s="92"/>
      <c r="E34" s="114"/>
      <c r="F34" s="92"/>
      <c r="G34" s="114"/>
      <c r="H34" s="92"/>
      <c r="I34" s="92"/>
      <c r="J34" s="114"/>
      <c r="K34" s="148"/>
    </row>
    <row r="35" spans="1:11" s="146" customFormat="1" ht="26" x14ac:dyDescent="0.3">
      <c r="A35" s="111" t="s">
        <v>25</v>
      </c>
      <c r="B35" s="119" t="s">
        <v>26</v>
      </c>
      <c r="C35" s="120"/>
      <c r="D35" s="92"/>
      <c r="E35" s="114"/>
      <c r="F35" s="92"/>
      <c r="G35" s="114"/>
      <c r="H35" s="92"/>
      <c r="I35" s="92"/>
      <c r="J35" s="114"/>
      <c r="K35" s="148"/>
    </row>
    <row r="36" spans="1:11" s="146" customFormat="1" ht="26" x14ac:dyDescent="0.3">
      <c r="A36" s="111" t="s">
        <v>25</v>
      </c>
      <c r="B36" s="119" t="s">
        <v>26</v>
      </c>
      <c r="C36" s="129"/>
      <c r="D36" s="92"/>
      <c r="E36" s="114"/>
      <c r="F36" s="92"/>
      <c r="G36" s="114"/>
      <c r="H36" s="92"/>
      <c r="I36" s="92"/>
      <c r="J36" s="114"/>
      <c r="K36" s="148"/>
    </row>
    <row r="37" spans="1:11" s="146" customFormat="1" ht="26" x14ac:dyDescent="0.3">
      <c r="A37" s="111" t="s">
        <v>25</v>
      </c>
      <c r="B37" s="119" t="s">
        <v>26</v>
      </c>
      <c r="C37" s="129"/>
      <c r="D37" s="92"/>
      <c r="E37" s="114"/>
      <c r="F37" s="92"/>
      <c r="G37" s="114"/>
      <c r="H37" s="92"/>
      <c r="I37" s="92"/>
      <c r="J37" s="114"/>
      <c r="K37" s="148"/>
    </row>
    <row r="38" spans="1:11" s="146" customFormat="1" ht="26" x14ac:dyDescent="0.3">
      <c r="A38" s="111" t="s">
        <v>25</v>
      </c>
      <c r="B38" s="119" t="s">
        <v>26</v>
      </c>
      <c r="C38" s="129"/>
      <c r="D38" s="92"/>
      <c r="E38" s="114"/>
      <c r="F38" s="92"/>
      <c r="G38" s="114"/>
      <c r="H38" s="92"/>
      <c r="I38" s="92"/>
      <c r="J38" s="114"/>
      <c r="K38" s="148"/>
    </row>
    <row r="39" spans="1:11" s="146" customFormat="1" ht="26" x14ac:dyDescent="0.3">
      <c r="A39" s="111" t="s">
        <v>25</v>
      </c>
      <c r="B39" s="119" t="s">
        <v>26</v>
      </c>
      <c r="C39" s="129"/>
      <c r="D39" s="92"/>
      <c r="E39" s="114"/>
      <c r="F39" s="92"/>
      <c r="G39" s="114"/>
      <c r="H39" s="92"/>
      <c r="I39" s="92"/>
      <c r="J39" s="114"/>
      <c r="K39" s="148"/>
    </row>
    <row r="40" spans="1:11" s="146" customFormat="1" ht="26" x14ac:dyDescent="0.3">
      <c r="A40" s="111" t="s">
        <v>25</v>
      </c>
      <c r="B40" s="119" t="s">
        <v>26</v>
      </c>
      <c r="C40" s="120"/>
      <c r="D40" s="92"/>
      <c r="E40" s="114"/>
      <c r="F40" s="92"/>
      <c r="G40" s="114"/>
      <c r="H40" s="92"/>
      <c r="I40" s="92"/>
      <c r="J40" s="114"/>
      <c r="K40" s="148"/>
    </row>
    <row r="41" spans="1:11" s="146" customFormat="1" ht="26" x14ac:dyDescent="0.3">
      <c r="A41" s="111" t="s">
        <v>25</v>
      </c>
      <c r="B41" s="119" t="s">
        <v>26</v>
      </c>
      <c r="C41" s="120"/>
      <c r="D41" s="92"/>
      <c r="E41" s="114"/>
      <c r="F41" s="92"/>
      <c r="G41" s="114"/>
      <c r="H41" s="92"/>
      <c r="I41" s="92"/>
      <c r="J41" s="114"/>
      <c r="K41" s="148"/>
    </row>
    <row r="42" spans="1:11" s="146" customFormat="1" ht="26" x14ac:dyDescent="0.3">
      <c r="A42" s="111" t="s">
        <v>25</v>
      </c>
      <c r="B42" s="119" t="s">
        <v>26</v>
      </c>
      <c r="C42" s="120"/>
      <c r="D42" s="92"/>
      <c r="E42" s="114"/>
      <c r="F42" s="92"/>
      <c r="G42" s="114"/>
      <c r="H42" s="92"/>
      <c r="I42" s="92"/>
      <c r="J42" s="114"/>
      <c r="K42" s="148"/>
    </row>
    <row r="43" spans="1:11" s="146" customFormat="1" ht="26" x14ac:dyDescent="0.3">
      <c r="A43" s="111" t="s">
        <v>25</v>
      </c>
      <c r="B43" s="119" t="s">
        <v>26</v>
      </c>
      <c r="C43" s="120"/>
      <c r="D43" s="92"/>
      <c r="E43" s="114"/>
      <c r="F43" s="92"/>
      <c r="G43" s="114"/>
      <c r="H43" s="92"/>
      <c r="I43" s="92"/>
      <c r="J43" s="114"/>
      <c r="K43" s="148"/>
    </row>
    <row r="44" spans="1:11" s="146" customFormat="1" ht="26" x14ac:dyDescent="0.3">
      <c r="A44" s="111" t="s">
        <v>25</v>
      </c>
      <c r="B44" s="119" t="s">
        <v>26</v>
      </c>
      <c r="C44" s="129"/>
      <c r="D44" s="92"/>
      <c r="E44" s="114"/>
      <c r="F44" s="92"/>
      <c r="G44" s="114"/>
      <c r="H44" s="92"/>
      <c r="I44" s="92"/>
      <c r="J44" s="114"/>
      <c r="K44" s="148"/>
    </row>
    <row r="45" spans="1:11" s="146" customFormat="1" ht="26" x14ac:dyDescent="0.3">
      <c r="A45" s="111" t="s">
        <v>25</v>
      </c>
      <c r="B45" s="119" t="s">
        <v>26</v>
      </c>
      <c r="C45" s="129"/>
      <c r="D45" s="92"/>
      <c r="E45" s="114"/>
      <c r="F45" s="92"/>
      <c r="G45" s="114"/>
      <c r="H45" s="92"/>
      <c r="I45" s="92"/>
      <c r="J45" s="114"/>
      <c r="K45" s="148"/>
    </row>
    <row r="46" spans="1:11" s="146" customFormat="1" ht="39" x14ac:dyDescent="0.3">
      <c r="A46" s="111" t="s">
        <v>30</v>
      </c>
      <c r="B46" s="111" t="s">
        <v>236</v>
      </c>
      <c r="C46" s="120">
        <v>700909</v>
      </c>
      <c r="D46" s="92"/>
      <c r="E46" s="114"/>
      <c r="F46" s="92">
        <v>41</v>
      </c>
      <c r="G46" s="114">
        <v>43460</v>
      </c>
      <c r="H46" s="92">
        <v>26</v>
      </c>
      <c r="I46" s="92">
        <v>427</v>
      </c>
      <c r="J46" s="114">
        <v>238991.95000000007</v>
      </c>
      <c r="K46" s="148"/>
    </row>
    <row r="47" spans="1:11" s="146" customFormat="1" ht="26" x14ac:dyDescent="0.3">
      <c r="A47" s="111" t="s">
        <v>30</v>
      </c>
      <c r="B47" s="111" t="s">
        <v>237</v>
      </c>
      <c r="C47" s="120">
        <v>700908</v>
      </c>
      <c r="D47" s="124"/>
      <c r="E47" s="122"/>
      <c r="F47" s="124">
        <v>24</v>
      </c>
      <c r="G47" s="122">
        <v>25440</v>
      </c>
      <c r="H47" s="124">
        <v>12</v>
      </c>
      <c r="I47" s="124">
        <v>349</v>
      </c>
      <c r="J47" s="122">
        <v>207409.38000000032</v>
      </c>
      <c r="K47" s="148"/>
    </row>
    <row r="48" spans="1:11" s="146" customFormat="1" ht="26" x14ac:dyDescent="0.3">
      <c r="A48" s="111" t="s">
        <v>30</v>
      </c>
      <c r="B48" s="111" t="s">
        <v>226</v>
      </c>
      <c r="C48" s="120"/>
      <c r="D48" s="124"/>
      <c r="E48" s="122"/>
      <c r="F48" s="124"/>
      <c r="G48" s="122"/>
      <c r="H48" s="124"/>
      <c r="I48" s="124"/>
      <c r="J48" s="122"/>
      <c r="K48" s="148"/>
    </row>
    <row r="49" spans="1:11" s="146" customFormat="1" ht="26" x14ac:dyDescent="0.3">
      <c r="A49" s="111" t="s">
        <v>30</v>
      </c>
      <c r="B49" s="111" t="s">
        <v>226</v>
      </c>
      <c r="C49" s="129"/>
      <c r="D49" s="92"/>
      <c r="E49" s="114"/>
      <c r="F49" s="92"/>
      <c r="G49" s="114"/>
      <c r="H49" s="92"/>
      <c r="I49" s="92"/>
      <c r="J49" s="114"/>
      <c r="K49" s="148"/>
    </row>
    <row r="50" spans="1:11" s="146" customFormat="1" ht="26" x14ac:dyDescent="0.3">
      <c r="A50" s="111" t="s">
        <v>30</v>
      </c>
      <c r="B50" s="111" t="s">
        <v>226</v>
      </c>
      <c r="C50" s="129"/>
      <c r="D50" s="92"/>
      <c r="E50" s="114"/>
      <c r="F50" s="92"/>
      <c r="G50" s="114"/>
      <c r="H50" s="92"/>
      <c r="I50" s="92"/>
      <c r="J50" s="114"/>
      <c r="K50" s="148"/>
    </row>
    <row r="51" spans="1:11" s="146" customFormat="1" ht="26" x14ac:dyDescent="0.3">
      <c r="A51" s="111" t="s">
        <v>67</v>
      </c>
      <c r="B51" s="111" t="s">
        <v>14</v>
      </c>
      <c r="C51" s="129"/>
      <c r="D51" s="92"/>
      <c r="E51" s="114"/>
      <c r="F51" s="92"/>
      <c r="G51" s="114"/>
      <c r="H51" s="92"/>
      <c r="I51" s="92"/>
      <c r="J51" s="114"/>
      <c r="K51" s="148"/>
    </row>
    <row r="52" spans="1:11" s="146" customFormat="1" ht="26" x14ac:dyDescent="0.3">
      <c r="A52" s="111" t="s">
        <v>9</v>
      </c>
      <c r="B52" s="111" t="s">
        <v>227</v>
      </c>
      <c r="C52" s="129"/>
      <c r="D52" s="92"/>
      <c r="E52" s="114"/>
      <c r="F52" s="92"/>
      <c r="G52" s="114"/>
      <c r="H52" s="92"/>
      <c r="I52" s="92"/>
      <c r="J52" s="114"/>
      <c r="K52" s="148"/>
    </row>
    <row r="53" spans="1:11" s="146" customFormat="1" ht="30" customHeight="1" x14ac:dyDescent="0.3">
      <c r="A53" s="119" t="s">
        <v>9</v>
      </c>
      <c r="B53" s="119" t="s">
        <v>19</v>
      </c>
      <c r="C53" s="129"/>
      <c r="D53" s="92"/>
      <c r="E53" s="114"/>
      <c r="F53" s="92"/>
      <c r="G53" s="114"/>
      <c r="H53" s="92"/>
      <c r="I53" s="92"/>
      <c r="J53" s="114"/>
      <c r="K53" s="148"/>
    </row>
    <row r="54" spans="1:11" s="146" customFormat="1" ht="52" x14ac:dyDescent="0.3">
      <c r="A54" s="111" t="s">
        <v>69</v>
      </c>
      <c r="B54" s="111" t="s">
        <v>78</v>
      </c>
      <c r="C54" s="129"/>
      <c r="D54" s="92"/>
      <c r="E54" s="114"/>
      <c r="F54" s="92"/>
      <c r="G54" s="114"/>
      <c r="H54" s="92"/>
      <c r="I54" s="92"/>
      <c r="J54" s="114"/>
      <c r="K54" s="148"/>
    </row>
    <row r="55" spans="1:11" ht="24" customHeight="1" x14ac:dyDescent="0.35">
      <c r="D55" s="151"/>
      <c r="E55" s="152"/>
      <c r="F55" s="151"/>
      <c r="G55" s="152"/>
      <c r="I55" s="151"/>
      <c r="J55" s="98"/>
    </row>
    <row r="56" spans="1:11" s="156" customFormat="1" x14ac:dyDescent="0.3">
      <c r="A56" s="98"/>
      <c r="B56" s="98"/>
      <c r="C56" s="153" t="s">
        <v>238</v>
      </c>
      <c r="D56" s="154">
        <f t="shared" ref="D56:J56" si="0">SUM(D5:D54)</f>
        <v>0</v>
      </c>
      <c r="E56" s="155">
        <f t="shared" si="0"/>
        <v>0</v>
      </c>
      <c r="F56" s="154">
        <f t="shared" si="0"/>
        <v>129</v>
      </c>
      <c r="G56" s="155">
        <f t="shared" si="0"/>
        <v>136740</v>
      </c>
      <c r="H56" s="154">
        <f t="shared" si="0"/>
        <v>104</v>
      </c>
      <c r="I56" s="154">
        <f t="shared" si="0"/>
        <v>1806</v>
      </c>
      <c r="J56" s="155">
        <f t="shared" si="0"/>
        <v>1006083.9800000008</v>
      </c>
    </row>
    <row r="57" spans="1:11" x14ac:dyDescent="0.35">
      <c r="C57" s="130"/>
      <c r="D57" s="151"/>
      <c r="E57" s="152"/>
      <c r="F57" s="151"/>
      <c r="G57" s="152"/>
      <c r="I57" s="151"/>
      <c r="J57" s="98"/>
    </row>
    <row r="58" spans="1:11" x14ac:dyDescent="0.35">
      <c r="B58" s="157" t="s">
        <v>194</v>
      </c>
      <c r="C58" s="158" t="s">
        <v>195</v>
      </c>
      <c r="D58" s="91" t="s">
        <v>196</v>
      </c>
      <c r="F58" s="343"/>
      <c r="G58" s="343"/>
      <c r="J58" s="98"/>
    </row>
    <row r="59" spans="1:11" ht="26" x14ac:dyDescent="0.35">
      <c r="B59" s="159" t="s">
        <v>197</v>
      </c>
      <c r="C59" s="160">
        <f>D56+F56+H56+I56</f>
        <v>2039</v>
      </c>
      <c r="D59" s="114">
        <f>J56+G56+E56</f>
        <v>1142823.9800000009</v>
      </c>
      <c r="G59" s="98"/>
      <c r="J59" s="98"/>
    </row>
    <row r="60" spans="1:11" x14ac:dyDescent="0.35">
      <c r="B60" s="159" t="s">
        <v>198</v>
      </c>
      <c r="C60" s="160">
        <f>F56</f>
        <v>129</v>
      </c>
      <c r="D60" s="114">
        <f>G56</f>
        <v>136740</v>
      </c>
      <c r="G60" s="98"/>
      <c r="J60" s="98"/>
    </row>
    <row r="61" spans="1:11" x14ac:dyDescent="0.35">
      <c r="B61" s="159" t="s">
        <v>199</v>
      </c>
      <c r="C61" s="160">
        <f>D56+I56</f>
        <v>1806</v>
      </c>
      <c r="D61" s="114">
        <f>J56+E56</f>
        <v>1006083.9800000008</v>
      </c>
      <c r="J61" s="98"/>
    </row>
    <row r="62" spans="1:11" x14ac:dyDescent="0.35">
      <c r="B62" s="159" t="s">
        <v>200</v>
      </c>
      <c r="C62" s="160">
        <f>I56+D56+F56</f>
        <v>1935</v>
      </c>
      <c r="D62" s="114">
        <f>J56+G56+E56</f>
        <v>1142823.9800000009</v>
      </c>
    </row>
    <row r="63" spans="1:11" x14ac:dyDescent="0.35">
      <c r="C63" s="152"/>
    </row>
    <row r="64" spans="1:11" x14ac:dyDescent="0.35">
      <c r="B64" s="157" t="s">
        <v>70</v>
      </c>
      <c r="C64" s="158" t="s">
        <v>195</v>
      </c>
      <c r="D64" s="91" t="s">
        <v>196</v>
      </c>
    </row>
    <row r="65" spans="2:5" ht="26" x14ac:dyDescent="0.35">
      <c r="B65" s="159" t="s">
        <v>197</v>
      </c>
      <c r="C65" s="160">
        <f>F46+H46+I46+I47+H47+F47</f>
        <v>879</v>
      </c>
      <c r="D65" s="114">
        <f>G46+J46+J47+G47</f>
        <v>515301.33000000042</v>
      </c>
    </row>
    <row r="66" spans="2:5" x14ac:dyDescent="0.35">
      <c r="B66" s="159" t="s">
        <v>198</v>
      </c>
      <c r="C66" s="160">
        <f>F46+F47</f>
        <v>65</v>
      </c>
      <c r="D66" s="114">
        <f>G47+G46</f>
        <v>68900</v>
      </c>
    </row>
    <row r="67" spans="2:5" x14ac:dyDescent="0.35">
      <c r="B67" s="159" t="s">
        <v>199</v>
      </c>
      <c r="C67" s="160">
        <f>I46+I47</f>
        <v>776</v>
      </c>
      <c r="D67" s="114">
        <f>J46+J47</f>
        <v>446401.33000000042</v>
      </c>
    </row>
    <row r="68" spans="2:5" x14ac:dyDescent="0.35">
      <c r="B68" s="159" t="s">
        <v>200</v>
      </c>
      <c r="C68" s="160">
        <f>I46+I47+F46+F47</f>
        <v>841</v>
      </c>
      <c r="D68" s="114">
        <f>J46+J47+G46+G47</f>
        <v>515301.33000000042</v>
      </c>
    </row>
    <row r="69" spans="2:5" x14ac:dyDescent="0.35">
      <c r="B69" s="161"/>
      <c r="C69" s="152"/>
      <c r="D69" s="151"/>
    </row>
    <row r="70" spans="2:5" x14ac:dyDescent="0.35">
      <c r="B70" s="157" t="s">
        <v>230</v>
      </c>
      <c r="C70" s="158" t="s">
        <v>195</v>
      </c>
      <c r="D70" s="91" t="s">
        <v>196</v>
      </c>
    </row>
    <row r="71" spans="2:5" ht="26" x14ac:dyDescent="0.35">
      <c r="B71" s="159" t="s">
        <v>197</v>
      </c>
      <c r="C71" s="160">
        <f>C59-C65</f>
        <v>1160</v>
      </c>
      <c r="D71" s="114">
        <f>D59-D65</f>
        <v>627522.65000000049</v>
      </c>
    </row>
    <row r="72" spans="2:5" x14ac:dyDescent="0.35">
      <c r="B72" s="159" t="s">
        <v>198</v>
      </c>
      <c r="C72" s="160">
        <f t="shared" ref="C72:D74" si="1">C60-C66</f>
        <v>64</v>
      </c>
      <c r="D72" s="114">
        <f t="shared" si="1"/>
        <v>67840</v>
      </c>
    </row>
    <row r="73" spans="2:5" x14ac:dyDescent="0.35">
      <c r="B73" s="159" t="s">
        <v>199</v>
      </c>
      <c r="C73" s="160">
        <f t="shared" si="1"/>
        <v>1030</v>
      </c>
      <c r="D73" s="114">
        <f t="shared" si="1"/>
        <v>559682.65000000037</v>
      </c>
    </row>
    <row r="74" spans="2:5" x14ac:dyDescent="0.35">
      <c r="B74" s="159" t="s">
        <v>200</v>
      </c>
      <c r="C74" s="160">
        <f t="shared" si="1"/>
        <v>1094</v>
      </c>
      <c r="D74" s="114">
        <f t="shared" si="1"/>
        <v>627522.65000000049</v>
      </c>
    </row>
    <row r="75" spans="2:5" x14ac:dyDescent="0.35">
      <c r="D75" s="98"/>
      <c r="E75" s="152"/>
    </row>
  </sheetData>
  <autoFilter ref="A4:K4" xr:uid="{00000000-0009-0000-0000-000007000000}"/>
  <mergeCells count="1">
    <mergeCell ref="F58:G58"/>
  </mergeCells>
  <conditionalFormatting sqref="C59:D62">
    <cfRule type="cellIs" dxfId="92" priority="16" stopIfTrue="1" operator="equal">
      <formula>"&lt;&gt;"""""</formula>
    </cfRule>
  </conditionalFormatting>
  <conditionalFormatting sqref="C65:D68">
    <cfRule type="cellIs" dxfId="91" priority="12" stopIfTrue="1" operator="equal">
      <formula>"&lt;&gt;"""""</formula>
    </cfRule>
  </conditionalFormatting>
  <conditionalFormatting sqref="C71:D74">
    <cfRule type="cellIs" dxfId="90" priority="10" stopIfTrue="1" operator="equal">
      <formula>"&lt;&gt;"""""</formula>
    </cfRule>
  </conditionalFormatting>
  <conditionalFormatting sqref="C5:J54">
    <cfRule type="cellIs" dxfId="89" priority="7" stopIfTrue="1" operator="equal">
      <formula>"&lt;&gt;"""""</formula>
    </cfRule>
  </conditionalFormatting>
  <conditionalFormatting sqref="C56:J56">
    <cfRule type="cellIs" dxfId="88" priority="1" stopIfTrue="1" operator="equal">
      <formula>"&lt;&gt;"""""</formula>
    </cfRule>
  </conditionalFormatting>
  <conditionalFormatting sqref="K23:K26">
    <cfRule type="cellIs" dxfId="87" priority="22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2"/>
  <sheetViews>
    <sheetView showGridLines="0" zoomScale="85" zoomScaleNormal="85" workbookViewId="0">
      <pane ySplit="4" topLeftCell="A45" activePane="bottomLeft" state="frozen"/>
      <selection activeCell="C72" activeCellId="1" sqref="A1 C72"/>
      <selection pane="bottomLeft" activeCell="C72" activeCellId="1" sqref="A1 C72"/>
    </sheetView>
  </sheetViews>
  <sheetFormatPr defaultColWidth="9.1796875" defaultRowHeight="13" x14ac:dyDescent="0.35"/>
  <cols>
    <col min="1" max="1" width="35.7265625" style="98" customWidth="1"/>
    <col min="2" max="2" width="64.26953125" style="98" customWidth="1"/>
    <col min="3" max="3" width="17.7265625" style="98" customWidth="1"/>
    <col min="4" max="4" width="14.26953125" style="98" customWidth="1"/>
    <col min="5" max="5" width="14.26953125" style="132" customWidth="1"/>
    <col min="6" max="6" width="14.26953125" style="98" customWidth="1"/>
    <col min="7" max="7" width="14.26953125" style="132" customWidth="1"/>
    <col min="8" max="9" width="14.26953125" style="98" customWidth="1"/>
    <col min="10" max="10" width="14.26953125" style="132" customWidth="1"/>
    <col min="11" max="21" width="18.7265625" style="98" customWidth="1"/>
    <col min="22" max="16384" width="9.1796875" style="98"/>
  </cols>
  <sheetData>
    <row r="1" spans="1:10" x14ac:dyDescent="0.35">
      <c r="A1" s="105" t="s">
        <v>201</v>
      </c>
      <c r="B1" s="141" t="s">
        <v>36</v>
      </c>
      <c r="C1" s="162"/>
      <c r="D1" s="97"/>
      <c r="E1" s="96"/>
      <c r="F1" s="94"/>
      <c r="G1" s="96"/>
      <c r="H1" s="96"/>
      <c r="I1" s="94"/>
      <c r="J1" s="98"/>
    </row>
    <row r="2" spans="1:10" x14ac:dyDescent="0.35">
      <c r="A2" s="105" t="s">
        <v>203</v>
      </c>
      <c r="B2" s="141">
        <v>2021</v>
      </c>
      <c r="C2" s="162"/>
      <c r="D2" s="97"/>
      <c r="E2" s="96"/>
      <c r="F2" s="94"/>
      <c r="G2" s="96"/>
      <c r="H2" s="96"/>
      <c r="I2" s="94"/>
      <c r="J2" s="98"/>
    </row>
    <row r="3" spans="1:10" x14ac:dyDescent="0.35">
      <c r="A3" s="101"/>
      <c r="B3" s="101"/>
      <c r="C3" s="101"/>
      <c r="D3" s="104"/>
      <c r="E3" s="104"/>
      <c r="F3" s="104"/>
      <c r="G3" s="104"/>
      <c r="H3" s="104"/>
      <c r="I3" s="104"/>
      <c r="J3" s="98"/>
    </row>
    <row r="4" spans="1:10" s="104" customFormat="1" ht="26" x14ac:dyDescent="0.35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46" customFormat="1" ht="26" x14ac:dyDescent="0.3">
      <c r="A5" s="119" t="s">
        <v>211</v>
      </c>
      <c r="B5" s="119" t="s">
        <v>212</v>
      </c>
      <c r="C5" s="120">
        <v>700929</v>
      </c>
      <c r="D5" s="116"/>
      <c r="E5" s="163"/>
      <c r="F5" s="116"/>
      <c r="G5" s="163"/>
      <c r="H5" s="116"/>
      <c r="I5" s="116">
        <v>9</v>
      </c>
      <c r="J5" s="163">
        <v>65768.5</v>
      </c>
    </row>
    <row r="6" spans="1:10" s="146" customFormat="1" ht="26" x14ac:dyDescent="0.3">
      <c r="A6" s="119" t="s">
        <v>211</v>
      </c>
      <c r="B6" s="119" t="s">
        <v>232</v>
      </c>
      <c r="C6" s="120">
        <v>700937</v>
      </c>
      <c r="D6" s="116"/>
      <c r="E6" s="163"/>
      <c r="F6" s="116">
        <v>1</v>
      </c>
      <c r="G6" s="163">
        <v>2500</v>
      </c>
      <c r="H6" s="116">
        <v>2</v>
      </c>
      <c r="I6" s="116">
        <v>3</v>
      </c>
      <c r="J6" s="163">
        <v>7683</v>
      </c>
    </row>
    <row r="7" spans="1:10" s="146" customFormat="1" ht="26" x14ac:dyDescent="0.3">
      <c r="A7" s="119" t="s">
        <v>211</v>
      </c>
      <c r="B7" s="119" t="s">
        <v>212</v>
      </c>
      <c r="C7" s="120">
        <v>700938</v>
      </c>
      <c r="D7" s="116">
        <v>1</v>
      </c>
      <c r="E7" s="163">
        <v>3835.4</v>
      </c>
      <c r="F7" s="116">
        <v>1</v>
      </c>
      <c r="G7" s="163">
        <v>3500</v>
      </c>
      <c r="H7" s="116">
        <v>2</v>
      </c>
      <c r="I7" s="116">
        <v>6</v>
      </c>
      <c r="J7" s="163">
        <v>49091.6</v>
      </c>
    </row>
    <row r="8" spans="1:10" s="146" customFormat="1" ht="26" x14ac:dyDescent="0.3">
      <c r="A8" s="119" t="s">
        <v>9</v>
      </c>
      <c r="B8" s="119" t="s">
        <v>215</v>
      </c>
      <c r="C8" s="129"/>
      <c r="D8" s="116"/>
      <c r="E8" s="163"/>
      <c r="F8" s="116"/>
      <c r="G8" s="163"/>
      <c r="H8" s="116"/>
      <c r="I8" s="116"/>
      <c r="J8" s="163"/>
    </row>
    <row r="9" spans="1:10" s="146" customFormat="1" ht="26" x14ac:dyDescent="0.3">
      <c r="A9" s="119" t="s">
        <v>9</v>
      </c>
      <c r="B9" s="119" t="s">
        <v>215</v>
      </c>
      <c r="C9" s="129"/>
      <c r="D9" s="116"/>
      <c r="E9" s="163"/>
      <c r="F9" s="116"/>
      <c r="G9" s="163"/>
      <c r="H9" s="116"/>
      <c r="I9" s="116"/>
      <c r="J9" s="163"/>
    </row>
    <row r="10" spans="1:10" s="146" customFormat="1" ht="26" x14ac:dyDescent="0.3">
      <c r="A10" s="119" t="s">
        <v>9</v>
      </c>
      <c r="B10" s="119" t="s">
        <v>10</v>
      </c>
      <c r="C10" s="129"/>
      <c r="D10" s="116"/>
      <c r="E10" s="163"/>
      <c r="F10" s="116"/>
      <c r="G10" s="163"/>
      <c r="H10" s="116"/>
      <c r="I10" s="116"/>
      <c r="J10" s="163"/>
    </row>
    <row r="11" spans="1:10" s="146" customFormat="1" ht="26" x14ac:dyDescent="0.3">
      <c r="A11" s="119" t="s">
        <v>21</v>
      </c>
      <c r="B11" s="119" t="s">
        <v>239</v>
      </c>
      <c r="C11" s="150"/>
      <c r="D11" s="116"/>
      <c r="E11" s="163"/>
      <c r="F11" s="116"/>
      <c r="G11" s="163"/>
      <c r="H11" s="116"/>
      <c r="I11" s="116"/>
      <c r="J11" s="163"/>
    </row>
    <row r="12" spans="1:10" s="146" customFormat="1" ht="26" x14ac:dyDescent="0.3">
      <c r="A12" s="119" t="s">
        <v>21</v>
      </c>
      <c r="B12" s="119" t="s">
        <v>22</v>
      </c>
      <c r="C12" s="120">
        <v>700939</v>
      </c>
      <c r="D12" s="116"/>
      <c r="E12" s="163"/>
      <c r="F12" s="116"/>
      <c r="G12" s="163"/>
      <c r="H12" s="116"/>
      <c r="I12" s="116"/>
      <c r="J12" s="163"/>
    </row>
    <row r="13" spans="1:10" s="146" customFormat="1" x14ac:dyDescent="0.3">
      <c r="A13" s="119" t="s">
        <v>37</v>
      </c>
      <c r="B13" s="119" t="s">
        <v>240</v>
      </c>
      <c r="C13" s="129"/>
      <c r="D13" s="116"/>
      <c r="E13" s="163"/>
      <c r="F13" s="116"/>
      <c r="G13" s="163"/>
      <c r="H13" s="116"/>
      <c r="I13" s="116"/>
      <c r="J13" s="163"/>
    </row>
    <row r="14" spans="1:10" s="146" customFormat="1" ht="26" x14ac:dyDescent="0.3">
      <c r="A14" s="119" t="s">
        <v>18</v>
      </c>
      <c r="B14" s="119" t="s">
        <v>234</v>
      </c>
      <c r="C14" s="120">
        <v>700935</v>
      </c>
      <c r="D14" s="116">
        <v>9</v>
      </c>
      <c r="E14" s="163">
        <v>41716.899999999994</v>
      </c>
      <c r="F14" s="116">
        <v>26</v>
      </c>
      <c r="G14" s="163">
        <v>134500</v>
      </c>
      <c r="H14" s="116">
        <v>28</v>
      </c>
      <c r="I14" s="116">
        <v>29</v>
      </c>
      <c r="J14" s="163">
        <v>218434.69999999998</v>
      </c>
    </row>
    <row r="15" spans="1:10" s="146" customFormat="1" ht="26" x14ac:dyDescent="0.3">
      <c r="A15" s="119" t="s">
        <v>18</v>
      </c>
      <c r="B15" s="119" t="s">
        <v>234</v>
      </c>
      <c r="C15" s="222">
        <v>701345</v>
      </c>
      <c r="D15" s="116"/>
      <c r="E15" s="163"/>
      <c r="F15" s="116">
        <v>1</v>
      </c>
      <c r="G15" s="163">
        <v>2500</v>
      </c>
      <c r="H15" s="116"/>
      <c r="I15" s="116"/>
      <c r="J15" s="163"/>
    </row>
    <row r="16" spans="1:10" s="146" customFormat="1" ht="26" x14ac:dyDescent="0.3">
      <c r="A16" s="119" t="s">
        <v>9</v>
      </c>
      <c r="B16" s="119" t="s">
        <v>242</v>
      </c>
      <c r="C16" s="129"/>
      <c r="D16" s="116"/>
      <c r="E16" s="163"/>
      <c r="F16" s="116"/>
      <c r="G16" s="163"/>
      <c r="H16" s="116"/>
      <c r="I16" s="116"/>
      <c r="J16" s="163"/>
    </row>
    <row r="17" spans="1:10" s="146" customFormat="1" ht="26" x14ac:dyDescent="0.3">
      <c r="A17" s="119" t="s">
        <v>30</v>
      </c>
      <c r="B17" s="119" t="s">
        <v>243</v>
      </c>
      <c r="C17" s="120">
        <v>700908</v>
      </c>
      <c r="D17" s="116"/>
      <c r="E17" s="163"/>
      <c r="F17" s="116">
        <v>1</v>
      </c>
      <c r="G17" s="163">
        <v>30000</v>
      </c>
      <c r="H17" s="116">
        <v>1</v>
      </c>
      <c r="I17" s="116">
        <v>1</v>
      </c>
      <c r="J17" s="163">
        <v>85.4</v>
      </c>
    </row>
    <row r="18" spans="1:10" s="146" customFormat="1" ht="26" x14ac:dyDescent="0.3">
      <c r="A18" s="119" t="s">
        <v>30</v>
      </c>
      <c r="B18" s="119" t="s">
        <v>244</v>
      </c>
      <c r="C18" s="120">
        <v>700909</v>
      </c>
      <c r="D18" s="116">
        <v>2</v>
      </c>
      <c r="E18" s="163">
        <v>10065.9</v>
      </c>
      <c r="F18" s="116">
        <v>9</v>
      </c>
      <c r="G18" s="163">
        <v>50000</v>
      </c>
      <c r="H18" s="116">
        <v>8</v>
      </c>
      <c r="I18" s="116">
        <v>6</v>
      </c>
      <c r="J18" s="163">
        <v>292941.00000000006</v>
      </c>
    </row>
    <row r="19" spans="1:10" s="146" customFormat="1" ht="26" x14ac:dyDescent="0.3">
      <c r="A19" s="119" t="s">
        <v>245</v>
      </c>
      <c r="B19" s="119" t="s">
        <v>13</v>
      </c>
      <c r="C19" s="120"/>
      <c r="D19" s="116"/>
      <c r="E19" s="163"/>
      <c r="F19" s="116"/>
      <c r="G19" s="163"/>
      <c r="H19" s="116"/>
      <c r="I19" s="116"/>
      <c r="J19" s="163"/>
    </row>
    <row r="20" spans="1:10" s="146" customFormat="1" ht="26" x14ac:dyDescent="0.3">
      <c r="A20" s="119" t="s">
        <v>27</v>
      </c>
      <c r="B20" s="119" t="s">
        <v>77</v>
      </c>
      <c r="C20" s="120"/>
      <c r="D20" s="116"/>
      <c r="E20" s="163"/>
      <c r="F20" s="116"/>
      <c r="G20" s="163"/>
      <c r="H20" s="116"/>
      <c r="I20" s="116"/>
      <c r="J20" s="163"/>
    </row>
    <row r="21" spans="1:10" s="146" customFormat="1" x14ac:dyDescent="0.3">
      <c r="A21" s="119" t="s">
        <v>25</v>
      </c>
      <c r="B21" s="119" t="s">
        <v>246</v>
      </c>
      <c r="C21" s="120"/>
      <c r="D21" s="116"/>
      <c r="E21" s="163"/>
      <c r="F21" s="116"/>
      <c r="G21" s="163"/>
      <c r="H21" s="116"/>
      <c r="I21" s="116"/>
      <c r="J21" s="163"/>
    </row>
    <row r="22" spans="1:10" s="146" customFormat="1" ht="26" x14ac:dyDescent="0.3">
      <c r="A22" s="119" t="s">
        <v>25</v>
      </c>
      <c r="B22" s="119" t="s">
        <v>38</v>
      </c>
      <c r="C22" s="164"/>
      <c r="D22" s="116"/>
      <c r="E22" s="163"/>
      <c r="F22" s="116"/>
      <c r="G22" s="163"/>
      <c r="H22" s="116"/>
      <c r="I22" s="116"/>
      <c r="J22" s="163"/>
    </row>
    <row r="23" spans="1:10" s="146" customFormat="1" ht="26" x14ac:dyDescent="0.3">
      <c r="A23" s="119" t="s">
        <v>25</v>
      </c>
      <c r="B23" s="119" t="s">
        <v>61</v>
      </c>
      <c r="C23" s="164"/>
      <c r="D23" s="116"/>
      <c r="E23" s="163"/>
      <c r="F23" s="116"/>
      <c r="G23" s="163"/>
      <c r="H23" s="116"/>
      <c r="I23" s="116"/>
      <c r="J23" s="163"/>
    </row>
    <row r="24" spans="1:10" s="146" customFormat="1" ht="26" x14ac:dyDescent="0.3">
      <c r="A24" s="119" t="s">
        <v>25</v>
      </c>
      <c r="B24" s="119" t="s">
        <v>39</v>
      </c>
      <c r="C24" s="164"/>
      <c r="D24" s="116"/>
      <c r="E24" s="163"/>
      <c r="F24" s="116"/>
      <c r="G24" s="163"/>
      <c r="H24" s="116"/>
      <c r="I24" s="116"/>
      <c r="J24" s="163"/>
    </row>
    <row r="25" spans="1:10" s="146" customFormat="1" ht="26" x14ac:dyDescent="0.3">
      <c r="A25" s="119" t="s">
        <v>25</v>
      </c>
      <c r="B25" s="119" t="s">
        <v>62</v>
      </c>
      <c r="C25" s="164"/>
      <c r="D25" s="116"/>
      <c r="E25" s="163"/>
      <c r="F25" s="116"/>
      <c r="G25" s="163"/>
      <c r="H25" s="116"/>
      <c r="I25" s="116"/>
      <c r="J25" s="163"/>
    </row>
    <row r="26" spans="1:10" s="146" customFormat="1" ht="26" x14ac:dyDescent="0.3">
      <c r="A26" s="119" t="s">
        <v>25</v>
      </c>
      <c r="B26" s="119" t="s">
        <v>40</v>
      </c>
      <c r="C26" s="164"/>
      <c r="D26" s="116"/>
      <c r="E26" s="163"/>
      <c r="F26" s="116"/>
      <c r="G26" s="163"/>
      <c r="H26" s="116"/>
      <c r="I26" s="116"/>
      <c r="J26" s="163"/>
    </row>
    <row r="27" spans="1:10" s="146" customFormat="1" ht="26" x14ac:dyDescent="0.3">
      <c r="A27" s="119" t="s">
        <v>25</v>
      </c>
      <c r="B27" s="119" t="s">
        <v>63</v>
      </c>
      <c r="C27" s="164"/>
      <c r="D27" s="116"/>
      <c r="E27" s="163"/>
      <c r="F27" s="116"/>
      <c r="G27" s="163"/>
      <c r="H27" s="116"/>
      <c r="I27" s="116"/>
      <c r="J27" s="163"/>
    </row>
    <row r="28" spans="1:10" s="146" customFormat="1" ht="26" x14ac:dyDescent="0.3">
      <c r="A28" s="119" t="s">
        <v>25</v>
      </c>
      <c r="B28" s="119" t="s">
        <v>41</v>
      </c>
      <c r="C28" s="164"/>
      <c r="D28" s="116"/>
      <c r="E28" s="163"/>
      <c r="F28" s="116"/>
      <c r="G28" s="163"/>
      <c r="H28" s="116"/>
      <c r="I28" s="116"/>
      <c r="J28" s="163"/>
    </row>
    <row r="29" spans="1:10" s="146" customFormat="1" ht="26" x14ac:dyDescent="0.3">
      <c r="A29" s="119" t="s">
        <v>25</v>
      </c>
      <c r="B29" s="119" t="s">
        <v>42</v>
      </c>
      <c r="C29" s="164"/>
      <c r="D29" s="116"/>
      <c r="E29" s="163"/>
      <c r="F29" s="116"/>
      <c r="G29" s="163"/>
      <c r="H29" s="116"/>
      <c r="I29" s="116"/>
      <c r="J29" s="163"/>
    </row>
    <row r="30" spans="1:10" s="146" customFormat="1" ht="26" x14ac:dyDescent="0.3">
      <c r="A30" s="119" t="s">
        <v>25</v>
      </c>
      <c r="B30" s="119" t="s">
        <v>43</v>
      </c>
      <c r="C30" s="164"/>
      <c r="D30" s="116"/>
      <c r="E30" s="163"/>
      <c r="F30" s="116"/>
      <c r="G30" s="163"/>
      <c r="H30" s="116"/>
      <c r="I30" s="116"/>
      <c r="J30" s="163"/>
    </row>
    <row r="31" spans="1:10" s="146" customFormat="1" ht="26" x14ac:dyDescent="0.3">
      <c r="A31" s="119" t="s">
        <v>25</v>
      </c>
      <c r="B31" s="119" t="s">
        <v>247</v>
      </c>
      <c r="C31" s="164"/>
      <c r="D31" s="116"/>
      <c r="E31" s="163"/>
      <c r="F31" s="116"/>
      <c r="G31" s="163"/>
      <c r="H31" s="116"/>
      <c r="I31" s="116"/>
      <c r="J31" s="163"/>
    </row>
    <row r="32" spans="1:10" s="146" customFormat="1" ht="26" x14ac:dyDescent="0.3">
      <c r="A32" s="119" t="s">
        <v>25</v>
      </c>
      <c r="B32" s="119" t="s">
        <v>248</v>
      </c>
      <c r="C32" s="164"/>
      <c r="D32" s="116"/>
      <c r="E32" s="163"/>
      <c r="F32" s="116"/>
      <c r="G32" s="163"/>
      <c r="H32" s="116"/>
      <c r="I32" s="116"/>
      <c r="J32" s="163"/>
    </row>
    <row r="33" spans="1:10" s="146" customFormat="1" ht="26" x14ac:dyDescent="0.3">
      <c r="A33" s="119" t="s">
        <v>25</v>
      </c>
      <c r="B33" s="119" t="s">
        <v>46</v>
      </c>
      <c r="C33" s="164"/>
      <c r="D33" s="116"/>
      <c r="E33" s="163"/>
      <c r="F33" s="116"/>
      <c r="G33" s="163"/>
      <c r="H33" s="116"/>
      <c r="I33" s="116"/>
      <c r="J33" s="163"/>
    </row>
    <row r="34" spans="1:10" s="146" customFormat="1" ht="26" x14ac:dyDescent="0.3">
      <c r="A34" s="119" t="s">
        <v>25</v>
      </c>
      <c r="B34" s="119" t="s">
        <v>47</v>
      </c>
      <c r="C34" s="164"/>
      <c r="D34" s="116"/>
      <c r="E34" s="163"/>
      <c r="F34" s="116"/>
      <c r="G34" s="163"/>
      <c r="H34" s="116"/>
      <c r="I34" s="116"/>
      <c r="J34" s="163"/>
    </row>
    <row r="35" spans="1:10" s="146" customFormat="1" ht="26" x14ac:dyDescent="0.3">
      <c r="A35" s="119" t="s">
        <v>25</v>
      </c>
      <c r="B35" s="119" t="s">
        <v>249</v>
      </c>
      <c r="C35" s="164"/>
      <c r="D35" s="116"/>
      <c r="E35" s="163"/>
      <c r="F35" s="116"/>
      <c r="G35" s="163"/>
      <c r="H35" s="116"/>
      <c r="I35" s="116"/>
      <c r="J35" s="163"/>
    </row>
    <row r="36" spans="1:10" s="146" customFormat="1" ht="26" x14ac:dyDescent="0.3">
      <c r="A36" s="119" t="s">
        <v>25</v>
      </c>
      <c r="B36" s="119" t="s">
        <v>48</v>
      </c>
      <c r="C36" s="164"/>
      <c r="D36" s="116"/>
      <c r="E36" s="163"/>
      <c r="F36" s="116"/>
      <c r="G36" s="163"/>
      <c r="H36" s="116"/>
      <c r="I36" s="116"/>
      <c r="J36" s="163"/>
    </row>
    <row r="37" spans="1:10" s="146" customFormat="1" ht="26" x14ac:dyDescent="0.3">
      <c r="A37" s="119" t="s">
        <v>30</v>
      </c>
      <c r="B37" s="119" t="s">
        <v>217</v>
      </c>
      <c r="C37" s="120"/>
      <c r="D37" s="116"/>
      <c r="E37" s="163"/>
      <c r="F37" s="116"/>
      <c r="G37" s="163"/>
      <c r="H37" s="116"/>
      <c r="I37" s="116"/>
      <c r="J37" s="163"/>
    </row>
    <row r="38" spans="1:10" s="146" customFormat="1" ht="26" x14ac:dyDescent="0.3">
      <c r="A38" s="119" t="s">
        <v>29</v>
      </c>
      <c r="B38" s="119" t="s">
        <v>250</v>
      </c>
      <c r="C38" s="120">
        <v>700946</v>
      </c>
      <c r="D38" s="116"/>
      <c r="E38" s="163"/>
      <c r="F38" s="116">
        <v>2</v>
      </c>
      <c r="G38" s="163">
        <v>3000</v>
      </c>
      <c r="H38" s="116"/>
      <c r="I38" s="116"/>
      <c r="J38" s="163"/>
    </row>
    <row r="39" spans="1:10" s="146" customFormat="1" ht="26" x14ac:dyDescent="0.3">
      <c r="A39" s="119" t="s">
        <v>29</v>
      </c>
      <c r="B39" s="119" t="s">
        <v>251</v>
      </c>
      <c r="C39" s="120"/>
      <c r="D39" s="116"/>
      <c r="E39" s="163"/>
      <c r="F39" s="116"/>
      <c r="G39" s="163"/>
      <c r="H39" s="116"/>
      <c r="I39" s="116"/>
      <c r="J39" s="163"/>
    </row>
    <row r="40" spans="1:10" s="146" customFormat="1" ht="26" x14ac:dyDescent="0.3">
      <c r="A40" s="119" t="s">
        <v>29</v>
      </c>
      <c r="B40" s="119" t="s">
        <v>252</v>
      </c>
      <c r="C40" s="120"/>
      <c r="D40" s="116"/>
      <c r="E40" s="163"/>
      <c r="F40" s="116"/>
      <c r="G40" s="163"/>
      <c r="H40" s="116"/>
      <c r="I40" s="116"/>
      <c r="J40" s="163"/>
    </row>
    <row r="41" spans="1:10" s="146" customFormat="1" ht="26" x14ac:dyDescent="0.3">
      <c r="A41" s="119" t="s">
        <v>9</v>
      </c>
      <c r="B41" s="119" t="s">
        <v>20</v>
      </c>
      <c r="C41" s="120"/>
      <c r="D41" s="116"/>
      <c r="E41" s="163"/>
      <c r="F41" s="116"/>
      <c r="G41" s="163"/>
      <c r="H41" s="116"/>
      <c r="I41" s="116"/>
      <c r="J41" s="163"/>
    </row>
    <row r="42" spans="1:10" s="146" customFormat="1" ht="26" x14ac:dyDescent="0.3">
      <c r="A42" s="119" t="s">
        <v>9</v>
      </c>
      <c r="B42" s="119" t="s">
        <v>19</v>
      </c>
      <c r="C42" s="120"/>
      <c r="D42" s="116"/>
      <c r="E42" s="163"/>
      <c r="F42" s="116"/>
      <c r="G42" s="163"/>
      <c r="H42" s="116"/>
      <c r="I42" s="116"/>
      <c r="J42" s="163"/>
    </row>
    <row r="43" spans="1:10" x14ac:dyDescent="0.35">
      <c r="E43" s="98"/>
      <c r="G43" s="98"/>
      <c r="J43" s="98"/>
    </row>
    <row r="44" spans="1:10" s="156" customFormat="1" x14ac:dyDescent="0.3">
      <c r="A44" s="98"/>
      <c r="B44" s="98"/>
      <c r="C44" s="165" t="s">
        <v>238</v>
      </c>
      <c r="D44" s="154">
        <f t="shared" ref="D44:J44" si="0">SUM(D5:D42)</f>
        <v>12</v>
      </c>
      <c r="E44" s="154">
        <f t="shared" si="0"/>
        <v>55618.2</v>
      </c>
      <c r="F44" s="154">
        <f t="shared" si="0"/>
        <v>41</v>
      </c>
      <c r="G44" s="166">
        <f t="shared" si="0"/>
        <v>226000</v>
      </c>
      <c r="H44" s="154">
        <f t="shared" si="0"/>
        <v>41</v>
      </c>
      <c r="I44" s="154">
        <f t="shared" si="0"/>
        <v>54</v>
      </c>
      <c r="J44" s="166">
        <f t="shared" si="0"/>
        <v>634004.20000000007</v>
      </c>
    </row>
    <row r="45" spans="1:10" x14ac:dyDescent="0.35">
      <c r="C45" s="167"/>
      <c r="D45" s="132"/>
      <c r="E45" s="168"/>
      <c r="F45" s="132"/>
      <c r="G45" s="168"/>
      <c r="H45" s="168"/>
      <c r="I45" s="132"/>
      <c r="J45" s="98"/>
    </row>
    <row r="46" spans="1:10" x14ac:dyDescent="0.35">
      <c r="B46" s="157" t="s">
        <v>194</v>
      </c>
      <c r="C46" s="169" t="s">
        <v>195</v>
      </c>
      <c r="D46" s="91" t="s">
        <v>196</v>
      </c>
      <c r="F46" s="344"/>
      <c r="G46" s="344"/>
      <c r="H46" s="170"/>
      <c r="J46" s="98"/>
    </row>
    <row r="47" spans="1:10" x14ac:dyDescent="0.35">
      <c r="B47" s="159" t="s">
        <v>197</v>
      </c>
      <c r="C47" s="115">
        <f>D44+F44+H44+I44</f>
        <v>148</v>
      </c>
      <c r="D47" s="114">
        <f>E44+G44+J44</f>
        <v>915622.40000000014</v>
      </c>
      <c r="F47" s="168"/>
      <c r="G47" s="171"/>
      <c r="H47" s="172"/>
      <c r="I47" s="172"/>
      <c r="J47" s="172"/>
    </row>
    <row r="48" spans="1:10" x14ac:dyDescent="0.35">
      <c r="B48" s="159" t="s">
        <v>198</v>
      </c>
      <c r="C48" s="115">
        <f>F44</f>
        <v>41</v>
      </c>
      <c r="D48" s="114">
        <f>G44</f>
        <v>226000</v>
      </c>
      <c r="E48" s="98"/>
      <c r="F48" s="168"/>
      <c r="G48" s="172"/>
      <c r="H48" s="172"/>
      <c r="I48" s="172"/>
      <c r="J48" s="172"/>
    </row>
    <row r="49" spans="2:10" x14ac:dyDescent="0.35">
      <c r="B49" s="159" t="s">
        <v>199</v>
      </c>
      <c r="C49" s="115">
        <f>D44+I44</f>
        <v>66</v>
      </c>
      <c r="D49" s="114">
        <f>E44+J44</f>
        <v>689622.4</v>
      </c>
      <c r="E49" s="98"/>
      <c r="F49" s="173"/>
      <c r="G49" s="174"/>
      <c r="H49" s="174"/>
      <c r="I49" s="174"/>
      <c r="J49" s="175"/>
    </row>
    <row r="50" spans="2:10" x14ac:dyDescent="0.35">
      <c r="B50" s="159" t="s">
        <v>200</v>
      </c>
      <c r="C50" s="115">
        <f>C49+C48</f>
        <v>107</v>
      </c>
      <c r="D50" s="114">
        <f>D49+D48</f>
        <v>915622.40000000002</v>
      </c>
      <c r="E50" s="98"/>
      <c r="F50" s="173"/>
      <c r="G50" s="174"/>
      <c r="H50" s="174"/>
      <c r="I50" s="174"/>
      <c r="J50" s="174"/>
    </row>
    <row r="51" spans="2:10" x14ac:dyDescent="0.35">
      <c r="C51" s="167"/>
      <c r="D51" s="168"/>
      <c r="E51" s="98"/>
      <c r="F51" s="176"/>
      <c r="G51" s="177"/>
      <c r="H51" s="177"/>
      <c r="I51" s="177"/>
      <c r="J51" s="177"/>
    </row>
    <row r="52" spans="2:10" x14ac:dyDescent="0.35">
      <c r="B52" s="157" t="s">
        <v>70</v>
      </c>
      <c r="C52" s="169" t="s">
        <v>195</v>
      </c>
      <c r="D52" s="91" t="s">
        <v>196</v>
      </c>
      <c r="E52" s="98"/>
      <c r="F52" s="173"/>
      <c r="G52" s="178"/>
      <c r="H52" s="178"/>
      <c r="I52" s="178"/>
      <c r="J52" s="178"/>
    </row>
    <row r="53" spans="2:10" x14ac:dyDescent="0.35">
      <c r="B53" s="159" t="s">
        <v>197</v>
      </c>
      <c r="C53" s="115">
        <f>D17+D18+F17+F18+H17+H18+I17+I18</f>
        <v>28</v>
      </c>
      <c r="D53" s="114">
        <f>E17+E18+G17+G18+J17+J18</f>
        <v>383092.30000000005</v>
      </c>
      <c r="E53" s="98"/>
      <c r="F53" s="173"/>
      <c r="G53" s="179"/>
      <c r="H53" s="179"/>
      <c r="I53" s="179"/>
      <c r="J53" s="179"/>
    </row>
    <row r="54" spans="2:10" x14ac:dyDescent="0.35">
      <c r="B54" s="159" t="s">
        <v>198</v>
      </c>
      <c r="C54" s="115">
        <f>F17+F18</f>
        <v>10</v>
      </c>
      <c r="D54" s="114">
        <f>G17+G18</f>
        <v>80000</v>
      </c>
      <c r="E54" s="98"/>
      <c r="F54" s="176"/>
      <c r="G54" s="177"/>
      <c r="H54" s="177"/>
      <c r="I54" s="177"/>
      <c r="J54" s="177"/>
    </row>
    <row r="55" spans="2:10" x14ac:dyDescent="0.35">
      <c r="B55" s="159" t="s">
        <v>199</v>
      </c>
      <c r="C55" s="115">
        <f>D17+D18+I17+I18</f>
        <v>9</v>
      </c>
      <c r="D55" s="114">
        <f>E17+E18+J17+J18</f>
        <v>303092.30000000005</v>
      </c>
      <c r="E55" s="98"/>
      <c r="F55" s="173"/>
      <c r="G55" s="178"/>
      <c r="H55" s="179"/>
      <c r="I55" s="179"/>
      <c r="J55" s="179"/>
    </row>
    <row r="56" spans="2:10" x14ac:dyDescent="0.35">
      <c r="B56" s="159" t="s">
        <v>200</v>
      </c>
      <c r="C56" s="115">
        <f>C55+C54</f>
        <v>19</v>
      </c>
      <c r="D56" s="114">
        <f>D55+D54</f>
        <v>383092.30000000005</v>
      </c>
      <c r="E56" s="98"/>
      <c r="F56" s="173"/>
      <c r="G56" s="179"/>
      <c r="H56" s="179"/>
      <c r="I56" s="179"/>
      <c r="J56" s="179"/>
    </row>
    <row r="57" spans="2:10" x14ac:dyDescent="0.35">
      <c r="E57" s="98"/>
      <c r="F57" s="176"/>
      <c r="G57" s="177"/>
      <c r="H57" s="177"/>
      <c r="I57" s="177"/>
      <c r="J57" s="177"/>
    </row>
    <row r="58" spans="2:10" x14ac:dyDescent="0.35">
      <c r="B58" s="98" t="s">
        <v>230</v>
      </c>
      <c r="C58" s="169" t="s">
        <v>195</v>
      </c>
      <c r="D58" s="91" t="s">
        <v>196</v>
      </c>
      <c r="E58" s="98"/>
      <c r="F58" s="173"/>
      <c r="G58" s="178"/>
      <c r="H58" s="178"/>
      <c r="I58" s="178"/>
      <c r="J58" s="178"/>
    </row>
    <row r="59" spans="2:10" x14ac:dyDescent="0.35">
      <c r="B59" s="159" t="s">
        <v>197</v>
      </c>
      <c r="C59" s="115">
        <f>+C47-C53</f>
        <v>120</v>
      </c>
      <c r="D59" s="114">
        <f>+D47-D53</f>
        <v>532530.10000000009</v>
      </c>
      <c r="E59" s="98"/>
      <c r="F59" s="173"/>
      <c r="G59" s="178"/>
      <c r="H59" s="179"/>
      <c r="I59" s="178"/>
      <c r="J59" s="175"/>
    </row>
    <row r="60" spans="2:10" x14ac:dyDescent="0.35">
      <c r="B60" s="159" t="s">
        <v>198</v>
      </c>
      <c r="C60" s="115">
        <f t="shared" ref="C60:D62" si="1">+C48-C54</f>
        <v>31</v>
      </c>
      <c r="D60" s="114">
        <f t="shared" si="1"/>
        <v>146000</v>
      </c>
      <c r="F60" s="176"/>
      <c r="G60" s="180"/>
      <c r="H60" s="177"/>
      <c r="I60" s="180"/>
      <c r="J60" s="177"/>
    </row>
    <row r="61" spans="2:10" x14ac:dyDescent="0.35">
      <c r="B61" s="159" t="s">
        <v>199</v>
      </c>
      <c r="C61" s="115">
        <f t="shared" si="1"/>
        <v>57</v>
      </c>
      <c r="D61" s="114">
        <f t="shared" si="1"/>
        <v>386530.1</v>
      </c>
      <c r="F61" s="173"/>
      <c r="G61" s="177"/>
      <c r="H61" s="177"/>
      <c r="I61" s="177"/>
      <c r="J61" s="177"/>
    </row>
    <row r="62" spans="2:10" x14ac:dyDescent="0.35">
      <c r="B62" s="159" t="s">
        <v>200</v>
      </c>
      <c r="C62" s="115">
        <f t="shared" si="1"/>
        <v>88</v>
      </c>
      <c r="D62" s="114">
        <f>+D60+D61</f>
        <v>532530.1</v>
      </c>
    </row>
  </sheetData>
  <mergeCells count="1">
    <mergeCell ref="F46:G46"/>
  </mergeCells>
  <conditionalFormatting sqref="A8:B11">
    <cfRule type="cellIs" dxfId="86" priority="23" stopIfTrue="1" operator="equal">
      <formula>"&lt;&gt;"""""</formula>
    </cfRule>
  </conditionalFormatting>
  <conditionalFormatting sqref="A12:C14">
    <cfRule type="cellIs" dxfId="85" priority="35" stopIfTrue="1" operator="equal">
      <formula>"&lt;&gt;"""""</formula>
    </cfRule>
  </conditionalFormatting>
  <conditionalFormatting sqref="A15:J42">
    <cfRule type="cellIs" dxfId="84" priority="1" stopIfTrue="1" operator="equal">
      <formula>"&lt;&gt;"""""</formula>
    </cfRule>
  </conditionalFormatting>
  <conditionalFormatting sqref="B5:B7">
    <cfRule type="cellIs" dxfId="83" priority="2" stopIfTrue="1" operator="equal">
      <formula>"&lt;&gt;"""""</formula>
    </cfRule>
  </conditionalFormatting>
  <conditionalFormatting sqref="B1:C2">
    <cfRule type="cellIs" dxfId="82" priority="30" stopIfTrue="1" operator="equal">
      <formula>"&lt;&gt;"""""</formula>
    </cfRule>
  </conditionalFormatting>
  <conditionalFormatting sqref="C5:C11">
    <cfRule type="cellIs" dxfId="81" priority="3" stopIfTrue="1" operator="equal">
      <formula>"&lt;&gt;"""""</formula>
    </cfRule>
  </conditionalFormatting>
  <conditionalFormatting sqref="C44:J44">
    <cfRule type="cellIs" dxfId="80" priority="9" stopIfTrue="1" operator="equal">
      <formula>"&lt;&gt;"""""</formula>
    </cfRule>
  </conditionalFormatting>
  <conditionalFormatting sqref="D5:J14">
    <cfRule type="cellIs" dxfId="79" priority="4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48"/>
  <sheetViews>
    <sheetView showGridLines="0" zoomScale="85" zoomScaleNormal="85" workbookViewId="0">
      <pane ySplit="4" topLeftCell="A14" activePane="bottomLeft" state="frozen"/>
      <selection activeCell="C72" activeCellId="1" sqref="A1 C72"/>
      <selection pane="bottomLeft" activeCell="C72" activeCellId="1" sqref="A1 C72"/>
    </sheetView>
  </sheetViews>
  <sheetFormatPr defaultColWidth="18.54296875" defaultRowHeight="13" x14ac:dyDescent="0.35"/>
  <cols>
    <col min="1" max="1" width="35.7265625" style="98" customWidth="1"/>
    <col min="2" max="2" width="64.26953125" style="98" customWidth="1"/>
    <col min="3" max="3" width="18.54296875" style="183" customWidth="1"/>
    <col min="4" max="4" width="14.26953125" style="183" customWidth="1"/>
    <col min="5" max="5" width="14.26953125" style="195" customWidth="1"/>
    <col min="6" max="6" width="14.26953125" style="183" customWidth="1"/>
    <col min="7" max="7" width="14.26953125" style="195" customWidth="1"/>
    <col min="8" max="9" width="14.26953125" style="183" customWidth="1"/>
    <col min="10" max="10" width="14.26953125" style="195" customWidth="1"/>
    <col min="11" max="16384" width="18.54296875" style="183"/>
  </cols>
  <sheetData>
    <row r="1" spans="1:10" s="145" customFormat="1" x14ac:dyDescent="0.3">
      <c r="A1" s="105" t="s">
        <v>201</v>
      </c>
      <c r="B1" s="181" t="s">
        <v>49</v>
      </c>
      <c r="C1" s="143"/>
      <c r="D1" s="143"/>
      <c r="E1" s="143"/>
      <c r="F1" s="143"/>
      <c r="G1" s="143"/>
      <c r="H1" s="143"/>
      <c r="I1" s="143"/>
      <c r="J1" s="143"/>
    </row>
    <row r="2" spans="1:10" s="145" customFormat="1" x14ac:dyDescent="0.3">
      <c r="A2" s="105" t="s">
        <v>203</v>
      </c>
      <c r="B2" s="181">
        <v>2021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0"/>
      <c r="B3" s="101"/>
      <c r="C3" s="143"/>
      <c r="D3" s="182"/>
      <c r="E3" s="182"/>
      <c r="F3" s="182"/>
      <c r="G3" s="182"/>
      <c r="H3" s="182"/>
      <c r="I3" s="182"/>
      <c r="J3" s="182"/>
    </row>
    <row r="4" spans="1:10" s="146" customFormat="1" ht="26" x14ac:dyDescent="0.3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86" customFormat="1" ht="26" x14ac:dyDescent="0.3">
      <c r="A5" s="111" t="s">
        <v>51</v>
      </c>
      <c r="B5" s="111" t="s">
        <v>253</v>
      </c>
      <c r="C5" s="184"/>
      <c r="D5" s="149"/>
      <c r="E5" s="185"/>
      <c r="F5" s="149"/>
      <c r="G5" s="185"/>
      <c r="H5" s="149"/>
      <c r="I5" s="149"/>
      <c r="J5" s="185"/>
    </row>
    <row r="6" spans="1:10" s="186" customFormat="1" ht="26" x14ac:dyDescent="0.3">
      <c r="A6" s="111" t="s">
        <v>51</v>
      </c>
      <c r="B6" s="111" t="s">
        <v>254</v>
      </c>
      <c r="C6" s="184"/>
      <c r="D6" s="149"/>
      <c r="E6" s="185"/>
      <c r="F6" s="149"/>
      <c r="G6" s="185"/>
      <c r="H6" s="149"/>
      <c r="I6" s="149"/>
      <c r="J6" s="185"/>
    </row>
    <row r="7" spans="1:10" s="186" customFormat="1" ht="26" x14ac:dyDescent="0.3">
      <c r="A7" s="111" t="s">
        <v>51</v>
      </c>
      <c r="B7" s="111" t="s">
        <v>52</v>
      </c>
      <c r="C7" s="184"/>
      <c r="D7" s="149"/>
      <c r="E7" s="185"/>
      <c r="F7" s="149"/>
      <c r="G7" s="185"/>
      <c r="H7" s="149"/>
      <c r="I7" s="149"/>
      <c r="J7" s="185"/>
    </row>
    <row r="8" spans="1:10" s="186" customFormat="1" ht="26" x14ac:dyDescent="0.3">
      <c r="A8" s="111" t="s">
        <v>51</v>
      </c>
      <c r="B8" s="111" t="s">
        <v>255</v>
      </c>
      <c r="C8" s="184"/>
      <c r="D8" s="149"/>
      <c r="E8" s="185"/>
      <c r="F8" s="149"/>
      <c r="G8" s="185"/>
      <c r="H8" s="149"/>
      <c r="I8" s="149"/>
      <c r="J8" s="185"/>
    </row>
    <row r="9" spans="1:10" s="186" customFormat="1" ht="26" x14ac:dyDescent="0.3">
      <c r="A9" s="111" t="s">
        <v>51</v>
      </c>
      <c r="B9" s="111" t="s">
        <v>64</v>
      </c>
      <c r="C9" s="120"/>
      <c r="D9" s="149"/>
      <c r="E9" s="185"/>
      <c r="F9" s="149"/>
      <c r="G9" s="185"/>
      <c r="H9" s="149"/>
      <c r="I9" s="149"/>
      <c r="J9" s="185"/>
    </row>
    <row r="10" spans="1:10" s="186" customFormat="1" ht="39" x14ac:dyDescent="0.3">
      <c r="A10" s="111" t="s">
        <v>18</v>
      </c>
      <c r="B10" s="111" t="s">
        <v>241</v>
      </c>
      <c r="C10" s="187"/>
      <c r="D10" s="149"/>
      <c r="E10" s="185"/>
      <c r="F10" s="149"/>
      <c r="G10" s="185"/>
      <c r="H10" s="149"/>
      <c r="I10" s="149"/>
      <c r="J10" s="185"/>
    </row>
    <row r="11" spans="1:10" s="186" customFormat="1" x14ac:dyDescent="0.3">
      <c r="A11" s="111" t="s">
        <v>37</v>
      </c>
      <c r="B11" s="111" t="s">
        <v>240</v>
      </c>
      <c r="C11" s="184"/>
      <c r="D11" s="149"/>
      <c r="E11" s="185"/>
      <c r="F11" s="149"/>
      <c r="G11" s="185"/>
      <c r="H11" s="149"/>
      <c r="I11" s="149"/>
      <c r="J11" s="185"/>
    </row>
    <row r="12" spans="1:10" s="186" customFormat="1" ht="26" x14ac:dyDescent="0.3">
      <c r="A12" s="111" t="s">
        <v>29</v>
      </c>
      <c r="B12" s="111" t="s">
        <v>256</v>
      </c>
      <c r="C12" s="184"/>
      <c r="D12" s="149"/>
      <c r="E12" s="185"/>
      <c r="F12" s="149"/>
      <c r="G12" s="185"/>
      <c r="H12" s="149"/>
      <c r="I12" s="149"/>
      <c r="J12" s="185"/>
    </row>
    <row r="13" spans="1:10" s="186" customFormat="1" ht="52" x14ac:dyDescent="0.3">
      <c r="A13" s="111" t="s">
        <v>21</v>
      </c>
      <c r="B13" s="111" t="s">
        <v>257</v>
      </c>
      <c r="C13" s="1"/>
      <c r="D13" s="149"/>
      <c r="E13" s="185"/>
      <c r="F13" s="149"/>
      <c r="G13" s="185"/>
      <c r="H13" s="149"/>
      <c r="I13" s="149"/>
      <c r="J13" s="185"/>
    </row>
    <row r="14" spans="1:10" s="186" customFormat="1" ht="26" x14ac:dyDescent="0.3">
      <c r="A14" s="119" t="s">
        <v>9</v>
      </c>
      <c r="B14" s="119" t="s">
        <v>11</v>
      </c>
      <c r="C14" s="184"/>
      <c r="D14" s="149"/>
      <c r="E14" s="185"/>
      <c r="F14" s="149"/>
      <c r="G14" s="185"/>
      <c r="H14" s="149"/>
      <c r="I14" s="149"/>
      <c r="J14" s="185"/>
    </row>
    <row r="15" spans="1:10" s="186" customFormat="1" ht="26" x14ac:dyDescent="0.3">
      <c r="A15" s="119" t="s">
        <v>9</v>
      </c>
      <c r="B15" s="119" t="s">
        <v>11</v>
      </c>
      <c r="C15" s="184"/>
      <c r="D15" s="149"/>
      <c r="E15" s="185"/>
      <c r="F15" s="149"/>
      <c r="G15" s="185"/>
      <c r="H15" s="149"/>
      <c r="I15" s="149"/>
      <c r="J15" s="185"/>
    </row>
    <row r="16" spans="1:10" s="186" customFormat="1" ht="26" x14ac:dyDescent="0.3">
      <c r="A16" s="119" t="s">
        <v>53</v>
      </c>
      <c r="B16" s="119" t="s">
        <v>258</v>
      </c>
      <c r="C16" s="8"/>
      <c r="D16" s="149"/>
      <c r="E16" s="185"/>
      <c r="F16" s="188"/>
      <c r="G16" s="189"/>
      <c r="H16" s="188"/>
      <c r="I16" s="188"/>
      <c r="J16" s="189"/>
    </row>
    <row r="17" spans="1:10" s="186" customFormat="1" ht="26" x14ac:dyDescent="0.3">
      <c r="A17" s="111" t="s">
        <v>56</v>
      </c>
      <c r="B17" s="111" t="s">
        <v>57</v>
      </c>
      <c r="C17" s="120"/>
      <c r="D17" s="188"/>
      <c r="E17" s="189"/>
      <c r="F17" s="188"/>
      <c r="G17" s="189"/>
      <c r="H17" s="188"/>
      <c r="I17" s="188"/>
      <c r="J17" s="189"/>
    </row>
    <row r="18" spans="1:10" s="186" customFormat="1" ht="26" x14ac:dyDescent="0.3">
      <c r="A18" s="111" t="s">
        <v>27</v>
      </c>
      <c r="B18" s="111" t="s">
        <v>28</v>
      </c>
      <c r="C18" s="184"/>
      <c r="D18" s="149"/>
      <c r="E18" s="185"/>
      <c r="F18" s="149"/>
      <c r="G18" s="185"/>
      <c r="H18" s="149"/>
      <c r="I18" s="149"/>
      <c r="J18" s="185"/>
    </row>
    <row r="19" spans="1:10" s="186" customFormat="1" ht="39" x14ac:dyDescent="0.3">
      <c r="A19" s="111" t="s">
        <v>9</v>
      </c>
      <c r="B19" s="119" t="s">
        <v>54</v>
      </c>
      <c r="C19" s="120">
        <v>701319</v>
      </c>
      <c r="D19" s="188"/>
      <c r="E19" s="189"/>
      <c r="F19" s="188">
        <v>2</v>
      </c>
      <c r="G19" s="189">
        <v>3500</v>
      </c>
      <c r="H19" s="188"/>
      <c r="I19" s="188"/>
      <c r="J19" s="189"/>
    </row>
    <row r="20" spans="1:10" s="186" customFormat="1" ht="26" x14ac:dyDescent="0.3">
      <c r="A20" s="111" t="s">
        <v>9</v>
      </c>
      <c r="B20" s="119" t="s">
        <v>12</v>
      </c>
      <c r="C20" s="184"/>
      <c r="D20" s="188"/>
      <c r="E20" s="189"/>
      <c r="F20" s="188"/>
      <c r="G20" s="189"/>
      <c r="H20" s="188"/>
      <c r="I20" s="188"/>
      <c r="J20" s="189"/>
    </row>
    <row r="21" spans="1:10" s="186" customFormat="1" ht="26" x14ac:dyDescent="0.3">
      <c r="A21" s="111" t="s">
        <v>9</v>
      </c>
      <c r="B21" s="119" t="s">
        <v>55</v>
      </c>
      <c r="C21" s="120"/>
      <c r="D21" s="188"/>
      <c r="E21" s="189"/>
      <c r="F21" s="188"/>
      <c r="G21" s="189"/>
      <c r="H21" s="188"/>
      <c r="I21" s="188"/>
      <c r="J21" s="189"/>
    </row>
    <row r="22" spans="1:10" s="186" customFormat="1" x14ac:dyDescent="0.3">
      <c r="A22" s="111" t="s">
        <v>25</v>
      </c>
      <c r="B22" s="119" t="s">
        <v>259</v>
      </c>
      <c r="C22" s="120"/>
      <c r="D22" s="188"/>
      <c r="E22" s="189"/>
      <c r="F22" s="188"/>
      <c r="G22" s="189"/>
      <c r="H22" s="188"/>
      <c r="I22" s="188"/>
      <c r="J22" s="189"/>
    </row>
    <row r="23" spans="1:10" s="186" customFormat="1" x14ac:dyDescent="0.3">
      <c r="A23" s="111" t="s">
        <v>25</v>
      </c>
      <c r="B23" s="119" t="s">
        <v>260</v>
      </c>
      <c r="C23" s="120"/>
      <c r="D23" s="188"/>
      <c r="E23" s="189"/>
      <c r="F23" s="188"/>
      <c r="G23" s="189"/>
      <c r="H23" s="188"/>
      <c r="I23" s="188"/>
      <c r="J23" s="189"/>
    </row>
    <row r="24" spans="1:10" s="186" customFormat="1" x14ac:dyDescent="0.3">
      <c r="A24" s="111" t="s">
        <v>25</v>
      </c>
      <c r="B24" s="119" t="s">
        <v>261</v>
      </c>
      <c r="C24" s="120"/>
      <c r="D24" s="188"/>
      <c r="E24" s="189"/>
      <c r="F24" s="188"/>
      <c r="G24" s="189"/>
      <c r="H24" s="188"/>
      <c r="I24" s="188"/>
      <c r="J24" s="189"/>
    </row>
    <row r="25" spans="1:10" s="186" customFormat="1" x14ac:dyDescent="0.3">
      <c r="A25" s="111" t="s">
        <v>25</v>
      </c>
      <c r="B25" s="119" t="s">
        <v>262</v>
      </c>
      <c r="C25" s="120"/>
      <c r="D25" s="188"/>
      <c r="E25" s="189"/>
      <c r="F25" s="188"/>
      <c r="G25" s="189"/>
      <c r="H25" s="188"/>
      <c r="I25" s="188"/>
      <c r="J25" s="189"/>
    </row>
    <row r="26" spans="1:10" s="186" customFormat="1" x14ac:dyDescent="0.3">
      <c r="A26" s="111" t="s">
        <v>25</v>
      </c>
      <c r="B26" s="119" t="s">
        <v>263</v>
      </c>
      <c r="C26" s="120"/>
      <c r="D26" s="188"/>
      <c r="E26" s="189"/>
      <c r="F26" s="188"/>
      <c r="G26" s="189"/>
      <c r="H26" s="188"/>
      <c r="I26" s="188"/>
      <c r="J26" s="189"/>
    </row>
    <row r="27" spans="1:10" s="186" customFormat="1" x14ac:dyDescent="0.3">
      <c r="A27" s="111" t="s">
        <v>25</v>
      </c>
      <c r="B27" s="119" t="s">
        <v>264</v>
      </c>
      <c r="C27" s="120"/>
      <c r="D27" s="188"/>
      <c r="E27" s="189"/>
      <c r="F27" s="188"/>
      <c r="G27" s="189"/>
      <c r="H27" s="188"/>
      <c r="I27" s="188"/>
      <c r="J27" s="189"/>
    </row>
    <row r="28" spans="1:10" s="186" customFormat="1" x14ac:dyDescent="0.3">
      <c r="A28" s="111" t="s">
        <v>25</v>
      </c>
      <c r="B28" s="119" t="s">
        <v>265</v>
      </c>
      <c r="C28" s="120"/>
      <c r="D28" s="188"/>
      <c r="E28" s="189"/>
      <c r="F28" s="188"/>
      <c r="G28" s="189"/>
      <c r="H28" s="188"/>
      <c r="I28" s="188"/>
      <c r="J28" s="189"/>
    </row>
    <row r="29" spans="1:10" s="186" customFormat="1" ht="26" x14ac:dyDescent="0.3">
      <c r="A29" s="111" t="s">
        <v>25</v>
      </c>
      <c r="B29" s="119" t="s">
        <v>61</v>
      </c>
      <c r="C29" s="1"/>
      <c r="D29" s="149"/>
      <c r="E29" s="185"/>
      <c r="F29" s="149"/>
      <c r="G29" s="185"/>
      <c r="H29" s="149"/>
      <c r="I29" s="149"/>
      <c r="J29" s="185"/>
    </row>
    <row r="30" spans="1:10" s="186" customFormat="1" ht="26" x14ac:dyDescent="0.3">
      <c r="A30" s="111" t="s">
        <v>25</v>
      </c>
      <c r="B30" s="119" t="s">
        <v>39</v>
      </c>
      <c r="C30" s="1"/>
      <c r="D30" s="149"/>
      <c r="E30" s="185"/>
      <c r="F30" s="149"/>
      <c r="G30" s="185"/>
      <c r="H30" s="149"/>
      <c r="I30" s="149"/>
      <c r="J30" s="185"/>
    </row>
    <row r="31" spans="1:10" s="186" customFormat="1" ht="26" x14ac:dyDescent="0.3">
      <c r="A31" s="111" t="s">
        <v>25</v>
      </c>
      <c r="B31" s="119" t="s">
        <v>40</v>
      </c>
      <c r="C31" s="1"/>
      <c r="D31" s="149"/>
      <c r="E31" s="185"/>
      <c r="F31" s="149"/>
      <c r="G31" s="185"/>
      <c r="H31" s="149"/>
      <c r="I31" s="149"/>
      <c r="J31" s="185"/>
    </row>
    <row r="32" spans="1:10" s="186" customFormat="1" ht="26" x14ac:dyDescent="0.3">
      <c r="A32" s="111" t="s">
        <v>25</v>
      </c>
      <c r="B32" s="119" t="s">
        <v>266</v>
      </c>
      <c r="C32" s="1"/>
      <c r="D32" s="149"/>
      <c r="E32" s="185"/>
      <c r="F32" s="149"/>
      <c r="G32" s="185"/>
      <c r="H32" s="149"/>
      <c r="I32" s="149"/>
      <c r="J32" s="185"/>
    </row>
    <row r="33" spans="1:10" s="186" customFormat="1" ht="26" x14ac:dyDescent="0.3">
      <c r="A33" s="111" t="s">
        <v>25</v>
      </c>
      <c r="B33" s="119" t="s">
        <v>43</v>
      </c>
      <c r="C33" s="1"/>
      <c r="D33" s="149"/>
      <c r="E33" s="185"/>
      <c r="F33" s="149"/>
      <c r="G33" s="185"/>
      <c r="H33" s="149"/>
      <c r="I33" s="149"/>
      <c r="J33" s="185"/>
    </row>
    <row r="34" spans="1:10" s="186" customFormat="1" ht="26" x14ac:dyDescent="0.3">
      <c r="A34" s="111" t="s">
        <v>25</v>
      </c>
      <c r="B34" s="119" t="s">
        <v>48</v>
      </c>
      <c r="C34" s="1"/>
      <c r="D34" s="149"/>
      <c r="E34" s="185"/>
      <c r="F34" s="149"/>
      <c r="G34" s="185"/>
      <c r="H34" s="149"/>
      <c r="I34" s="149"/>
      <c r="J34" s="185"/>
    </row>
    <row r="35" spans="1:10" s="186" customFormat="1" ht="26" x14ac:dyDescent="0.3">
      <c r="A35" s="111" t="s">
        <v>25</v>
      </c>
      <c r="B35" s="119" t="s">
        <v>267</v>
      </c>
      <c r="C35" s="1"/>
      <c r="D35" s="149"/>
      <c r="E35" s="185"/>
      <c r="F35" s="149"/>
      <c r="G35" s="185"/>
      <c r="H35" s="149"/>
      <c r="I35" s="149"/>
      <c r="J35" s="185"/>
    </row>
    <row r="36" spans="1:10" s="186" customFormat="1" ht="26" x14ac:dyDescent="0.3">
      <c r="A36" s="111" t="s">
        <v>25</v>
      </c>
      <c r="B36" s="119" t="s">
        <v>44</v>
      </c>
      <c r="C36" s="1"/>
      <c r="D36" s="149"/>
      <c r="E36" s="185"/>
      <c r="F36" s="149"/>
      <c r="G36" s="185"/>
      <c r="H36" s="149"/>
      <c r="I36" s="149"/>
      <c r="J36" s="185"/>
    </row>
    <row r="37" spans="1:10" s="186" customFormat="1" ht="26" x14ac:dyDescent="0.3">
      <c r="A37" s="111" t="s">
        <v>29</v>
      </c>
      <c r="B37" s="119" t="s">
        <v>65</v>
      </c>
      <c r="C37" s="120"/>
      <c r="D37" s="188"/>
      <c r="E37" s="189"/>
      <c r="F37" s="188"/>
      <c r="G37" s="189"/>
      <c r="H37" s="188"/>
      <c r="I37" s="188"/>
      <c r="J37" s="189"/>
    </row>
    <row r="38" spans="1:10" s="186" customFormat="1" ht="26" x14ac:dyDescent="0.3">
      <c r="A38" s="119" t="s">
        <v>23</v>
      </c>
      <c r="B38" s="119" t="s">
        <v>24</v>
      </c>
      <c r="C38" s="120"/>
      <c r="D38" s="188"/>
      <c r="E38" s="189"/>
      <c r="F38" s="188"/>
      <c r="G38" s="189"/>
      <c r="H38" s="188"/>
      <c r="I38" s="188"/>
      <c r="J38" s="189"/>
    </row>
    <row r="39" spans="1:10" s="186" customFormat="1" x14ac:dyDescent="0.3">
      <c r="A39" s="111" t="s">
        <v>59</v>
      </c>
      <c r="B39" s="111" t="s">
        <v>60</v>
      </c>
      <c r="C39" s="184"/>
      <c r="D39" s="149"/>
      <c r="E39" s="185"/>
      <c r="F39" s="149"/>
      <c r="G39" s="185"/>
      <c r="H39" s="149"/>
      <c r="I39" s="149"/>
      <c r="J39" s="185"/>
    </row>
    <row r="40" spans="1:10" x14ac:dyDescent="0.35">
      <c r="C40" s="190"/>
      <c r="E40" s="191"/>
      <c r="G40" s="191"/>
      <c r="J40" s="191"/>
    </row>
    <row r="41" spans="1:10" x14ac:dyDescent="0.35">
      <c r="C41" s="192" t="s">
        <v>193</v>
      </c>
      <c r="D41" s="193">
        <f t="shared" ref="D41:J41" si="0">SUM(D5:D39)</f>
        <v>0</v>
      </c>
      <c r="E41" s="193">
        <f t="shared" si="0"/>
        <v>0</v>
      </c>
      <c r="F41" s="193">
        <f t="shared" si="0"/>
        <v>2</v>
      </c>
      <c r="G41" s="194">
        <f t="shared" si="0"/>
        <v>3500</v>
      </c>
      <c r="H41" s="193">
        <f t="shared" si="0"/>
        <v>0</v>
      </c>
      <c r="I41" s="193">
        <f t="shared" si="0"/>
        <v>0</v>
      </c>
      <c r="J41" s="194">
        <f t="shared" si="0"/>
        <v>0</v>
      </c>
    </row>
    <row r="42" spans="1:10" x14ac:dyDescent="0.35">
      <c r="D42" s="195"/>
      <c r="E42" s="196"/>
      <c r="F42" s="195"/>
      <c r="G42" s="196"/>
      <c r="H42" s="196"/>
      <c r="I42" s="195"/>
      <c r="J42" s="183"/>
    </row>
    <row r="43" spans="1:10" x14ac:dyDescent="0.35">
      <c r="D43" s="195"/>
      <c r="F43" s="195"/>
      <c r="H43" s="195"/>
      <c r="I43" s="195"/>
      <c r="J43" s="183"/>
    </row>
    <row r="44" spans="1:10" x14ac:dyDescent="0.35">
      <c r="B44" s="197" t="s">
        <v>194</v>
      </c>
      <c r="C44" s="198" t="s">
        <v>195</v>
      </c>
      <c r="D44" s="199" t="s">
        <v>196</v>
      </c>
      <c r="F44" s="345"/>
      <c r="G44" s="345"/>
    </row>
    <row r="45" spans="1:10" x14ac:dyDescent="0.35">
      <c r="B45" s="200" t="s">
        <v>197</v>
      </c>
      <c r="C45" s="149">
        <f>F41+H41+I41</f>
        <v>2</v>
      </c>
      <c r="D45" s="185">
        <f>G41+J41</f>
        <v>3500</v>
      </c>
      <c r="E45" s="183"/>
      <c r="J45" s="183"/>
    </row>
    <row r="46" spans="1:10" x14ac:dyDescent="0.35">
      <c r="B46" s="200" t="s">
        <v>198</v>
      </c>
      <c r="C46" s="149">
        <f>F41</f>
        <v>2</v>
      </c>
      <c r="D46" s="185">
        <f>G41</f>
        <v>3500</v>
      </c>
      <c r="E46" s="183"/>
      <c r="J46" s="183"/>
    </row>
    <row r="47" spans="1:10" x14ac:dyDescent="0.35">
      <c r="B47" s="200" t="s">
        <v>199</v>
      </c>
      <c r="C47" s="149">
        <f>I41</f>
        <v>0</v>
      </c>
      <c r="D47" s="185">
        <f>J41</f>
        <v>0</v>
      </c>
      <c r="E47" s="183"/>
      <c r="J47" s="183"/>
    </row>
    <row r="48" spans="1:10" x14ac:dyDescent="0.35">
      <c r="B48" s="200" t="s">
        <v>200</v>
      </c>
      <c r="C48" s="149">
        <f>C47+C46</f>
        <v>2</v>
      </c>
      <c r="D48" s="185">
        <f>D47+D46</f>
        <v>3500</v>
      </c>
      <c r="E48" s="183"/>
      <c r="J48" s="183"/>
    </row>
    <row r="49" spans="2:10" x14ac:dyDescent="0.35">
      <c r="B49" s="201"/>
      <c r="E49" s="183"/>
      <c r="J49" s="183"/>
    </row>
    <row r="50" spans="2:10" x14ac:dyDescent="0.35">
      <c r="E50" s="183"/>
      <c r="J50" s="183"/>
    </row>
    <row r="51" spans="2:10" x14ac:dyDescent="0.35">
      <c r="E51" s="183"/>
      <c r="J51" s="183"/>
    </row>
    <row r="52" spans="2:10" x14ac:dyDescent="0.35">
      <c r="E52" s="183"/>
      <c r="J52" s="183"/>
    </row>
    <row r="53" spans="2:10" x14ac:dyDescent="0.35">
      <c r="E53" s="183"/>
      <c r="J53" s="183"/>
    </row>
    <row r="54" spans="2:10" x14ac:dyDescent="0.35">
      <c r="E54" s="183"/>
      <c r="J54" s="183"/>
    </row>
    <row r="55" spans="2:10" x14ac:dyDescent="0.35">
      <c r="E55" s="183"/>
      <c r="J55" s="183"/>
    </row>
    <row r="56" spans="2:10" x14ac:dyDescent="0.35">
      <c r="E56" s="183"/>
      <c r="J56" s="183"/>
    </row>
    <row r="57" spans="2:10" x14ac:dyDescent="0.35">
      <c r="E57" s="183"/>
      <c r="J57" s="183"/>
    </row>
    <row r="58" spans="2:10" x14ac:dyDescent="0.35">
      <c r="E58" s="183"/>
      <c r="J58" s="183"/>
    </row>
    <row r="59" spans="2:10" x14ac:dyDescent="0.35">
      <c r="E59" s="183"/>
      <c r="J59" s="183"/>
    </row>
    <row r="60" spans="2:10" x14ac:dyDescent="0.35">
      <c r="E60" s="183"/>
      <c r="J60" s="183"/>
    </row>
    <row r="61" spans="2:10" x14ac:dyDescent="0.35">
      <c r="E61" s="183"/>
      <c r="G61" s="183"/>
      <c r="J61" s="183"/>
    </row>
    <row r="62" spans="2:10" x14ac:dyDescent="0.35">
      <c r="E62" s="183"/>
      <c r="G62" s="183"/>
      <c r="J62" s="183"/>
    </row>
    <row r="63" spans="2:10" x14ac:dyDescent="0.35">
      <c r="E63" s="183"/>
      <c r="G63" s="183"/>
      <c r="J63" s="183"/>
    </row>
    <row r="64" spans="2:10" x14ac:dyDescent="0.35">
      <c r="E64" s="183"/>
      <c r="G64" s="183"/>
      <c r="J64" s="183"/>
    </row>
    <row r="65" spans="5:10" x14ac:dyDescent="0.35">
      <c r="E65" s="183"/>
      <c r="G65" s="183"/>
      <c r="J65" s="183"/>
    </row>
    <row r="66" spans="5:10" x14ac:dyDescent="0.35">
      <c r="E66" s="183"/>
      <c r="G66" s="183"/>
      <c r="J66" s="183"/>
    </row>
    <row r="67" spans="5:10" x14ac:dyDescent="0.35">
      <c r="E67" s="183"/>
      <c r="G67" s="183"/>
      <c r="J67" s="183"/>
    </row>
    <row r="68" spans="5:10" x14ac:dyDescent="0.35">
      <c r="E68" s="183"/>
      <c r="G68" s="183"/>
      <c r="J68" s="183"/>
    </row>
    <row r="69" spans="5:10" x14ac:dyDescent="0.35">
      <c r="E69" s="183"/>
      <c r="G69" s="183"/>
      <c r="J69" s="183"/>
    </row>
    <row r="70" spans="5:10" x14ac:dyDescent="0.35">
      <c r="E70" s="183"/>
      <c r="G70" s="183"/>
      <c r="J70" s="183"/>
    </row>
    <row r="71" spans="5:10" x14ac:dyDescent="0.35">
      <c r="E71" s="183"/>
      <c r="G71" s="183"/>
      <c r="J71" s="183"/>
    </row>
    <row r="72" spans="5:10" x14ac:dyDescent="0.35">
      <c r="E72" s="183"/>
      <c r="G72" s="183"/>
      <c r="J72" s="183"/>
    </row>
    <row r="73" spans="5:10" x14ac:dyDescent="0.35">
      <c r="E73" s="183"/>
      <c r="G73" s="183"/>
      <c r="J73" s="183"/>
    </row>
    <row r="74" spans="5:10" x14ac:dyDescent="0.35">
      <c r="E74" s="183"/>
      <c r="G74" s="183"/>
      <c r="J74" s="183"/>
    </row>
    <row r="75" spans="5:10" x14ac:dyDescent="0.35">
      <c r="E75" s="183"/>
      <c r="G75" s="183"/>
      <c r="J75" s="183"/>
    </row>
    <row r="76" spans="5:10" x14ac:dyDescent="0.35">
      <c r="E76" s="183"/>
      <c r="G76" s="183"/>
      <c r="J76" s="183"/>
    </row>
    <row r="77" spans="5:10" x14ac:dyDescent="0.35">
      <c r="E77" s="183"/>
      <c r="G77" s="183"/>
      <c r="J77" s="183"/>
    </row>
    <row r="78" spans="5:10" x14ac:dyDescent="0.35">
      <c r="E78" s="183"/>
      <c r="G78" s="183"/>
      <c r="J78" s="183"/>
    </row>
    <row r="79" spans="5:10" x14ac:dyDescent="0.35">
      <c r="E79" s="183"/>
      <c r="G79" s="183"/>
      <c r="J79" s="183"/>
    </row>
    <row r="80" spans="5:10" x14ac:dyDescent="0.35">
      <c r="E80" s="183"/>
      <c r="G80" s="183"/>
      <c r="J80" s="183"/>
    </row>
    <row r="81" spans="5:10" x14ac:dyDescent="0.35">
      <c r="E81" s="183"/>
      <c r="G81" s="183"/>
      <c r="J81" s="183"/>
    </row>
    <row r="82" spans="5:10" x14ac:dyDescent="0.35">
      <c r="E82" s="183"/>
      <c r="G82" s="183"/>
      <c r="J82" s="183"/>
    </row>
    <row r="83" spans="5:10" x14ac:dyDescent="0.35">
      <c r="E83" s="183"/>
      <c r="G83" s="183"/>
      <c r="J83" s="183"/>
    </row>
    <row r="84" spans="5:10" x14ac:dyDescent="0.35">
      <c r="E84" s="183"/>
      <c r="G84" s="183"/>
      <c r="J84" s="183"/>
    </row>
    <row r="85" spans="5:10" x14ac:dyDescent="0.35">
      <c r="E85" s="183"/>
      <c r="G85" s="183"/>
      <c r="J85" s="183"/>
    </row>
    <row r="86" spans="5:10" x14ac:dyDescent="0.35">
      <c r="E86" s="183"/>
      <c r="G86" s="183"/>
      <c r="J86" s="183"/>
    </row>
    <row r="87" spans="5:10" x14ac:dyDescent="0.35">
      <c r="E87" s="183"/>
      <c r="G87" s="183"/>
      <c r="J87" s="183"/>
    </row>
    <row r="88" spans="5:10" x14ac:dyDescent="0.35">
      <c r="E88" s="183"/>
      <c r="G88" s="183"/>
      <c r="J88" s="183"/>
    </row>
    <row r="89" spans="5:10" x14ac:dyDescent="0.35">
      <c r="E89" s="183"/>
      <c r="G89" s="183"/>
      <c r="J89" s="183"/>
    </row>
    <row r="90" spans="5:10" x14ac:dyDescent="0.35">
      <c r="E90" s="183"/>
      <c r="G90" s="183"/>
      <c r="J90" s="183"/>
    </row>
    <row r="91" spans="5:10" x14ac:dyDescent="0.35">
      <c r="E91" s="183"/>
      <c r="G91" s="183"/>
      <c r="J91" s="183"/>
    </row>
    <row r="92" spans="5:10" x14ac:dyDescent="0.35">
      <c r="E92" s="183"/>
      <c r="G92" s="183"/>
      <c r="J92" s="183"/>
    </row>
    <row r="93" spans="5:10" x14ac:dyDescent="0.35">
      <c r="E93" s="183"/>
      <c r="G93" s="183"/>
      <c r="J93" s="183"/>
    </row>
    <row r="94" spans="5:10" x14ac:dyDescent="0.35">
      <c r="E94" s="183"/>
      <c r="G94" s="183"/>
      <c r="J94" s="183"/>
    </row>
    <row r="95" spans="5:10" x14ac:dyDescent="0.35">
      <c r="E95" s="183"/>
      <c r="G95" s="183"/>
      <c r="J95" s="183"/>
    </row>
    <row r="96" spans="5:10" x14ac:dyDescent="0.35">
      <c r="E96" s="183"/>
      <c r="G96" s="183"/>
      <c r="J96" s="183"/>
    </row>
    <row r="97" spans="5:10" x14ac:dyDescent="0.35">
      <c r="E97" s="183"/>
      <c r="G97" s="183"/>
      <c r="J97" s="183"/>
    </row>
    <row r="98" spans="5:10" x14ac:dyDescent="0.35">
      <c r="E98" s="183"/>
      <c r="G98" s="183"/>
      <c r="J98" s="183"/>
    </row>
    <row r="99" spans="5:10" x14ac:dyDescent="0.35">
      <c r="E99" s="183"/>
      <c r="G99" s="183"/>
      <c r="J99" s="183"/>
    </row>
    <row r="100" spans="5:10" x14ac:dyDescent="0.35">
      <c r="E100" s="183"/>
      <c r="G100" s="183"/>
      <c r="J100" s="183"/>
    </row>
    <row r="101" spans="5:10" x14ac:dyDescent="0.35">
      <c r="E101" s="183"/>
      <c r="G101" s="183"/>
      <c r="J101" s="183"/>
    </row>
    <row r="102" spans="5:10" x14ac:dyDescent="0.35">
      <c r="E102" s="183"/>
      <c r="G102" s="183"/>
      <c r="J102" s="183"/>
    </row>
    <row r="103" spans="5:10" x14ac:dyDescent="0.35">
      <c r="E103" s="183"/>
      <c r="G103" s="183"/>
      <c r="J103" s="183"/>
    </row>
    <row r="104" spans="5:10" x14ac:dyDescent="0.35">
      <c r="E104" s="183"/>
      <c r="G104" s="183"/>
      <c r="J104" s="183"/>
    </row>
    <row r="105" spans="5:10" x14ac:dyDescent="0.35">
      <c r="E105" s="183"/>
      <c r="G105" s="183"/>
      <c r="J105" s="183"/>
    </row>
    <row r="106" spans="5:10" x14ac:dyDescent="0.35">
      <c r="E106" s="183"/>
      <c r="G106" s="183"/>
      <c r="J106" s="183"/>
    </row>
    <row r="107" spans="5:10" x14ac:dyDescent="0.35">
      <c r="E107" s="183"/>
      <c r="G107" s="183"/>
      <c r="J107" s="183"/>
    </row>
    <row r="108" spans="5:10" x14ac:dyDescent="0.35">
      <c r="E108" s="183"/>
      <c r="G108" s="183"/>
      <c r="J108" s="183"/>
    </row>
    <row r="109" spans="5:10" x14ac:dyDescent="0.35">
      <c r="E109" s="183"/>
      <c r="G109" s="183"/>
      <c r="J109" s="183"/>
    </row>
    <row r="110" spans="5:10" x14ac:dyDescent="0.35">
      <c r="E110" s="183"/>
      <c r="G110" s="183"/>
      <c r="J110" s="183"/>
    </row>
    <row r="111" spans="5:10" x14ac:dyDescent="0.35">
      <c r="E111" s="183"/>
      <c r="G111" s="183"/>
      <c r="J111" s="183"/>
    </row>
    <row r="112" spans="5:10" x14ac:dyDescent="0.35">
      <c r="E112" s="183"/>
      <c r="G112" s="183"/>
      <c r="J112" s="183"/>
    </row>
    <row r="113" spans="5:10" x14ac:dyDescent="0.35">
      <c r="E113" s="183"/>
      <c r="G113" s="183"/>
      <c r="J113" s="183"/>
    </row>
    <row r="114" spans="5:10" x14ac:dyDescent="0.35">
      <c r="E114" s="183"/>
      <c r="G114" s="183"/>
      <c r="J114" s="183"/>
    </row>
    <row r="115" spans="5:10" x14ac:dyDescent="0.35">
      <c r="E115" s="183"/>
      <c r="G115" s="183"/>
      <c r="J115" s="183"/>
    </row>
    <row r="116" spans="5:10" x14ac:dyDescent="0.35">
      <c r="E116" s="183"/>
      <c r="G116" s="183"/>
      <c r="J116" s="183"/>
    </row>
    <row r="117" spans="5:10" x14ac:dyDescent="0.35">
      <c r="E117" s="183"/>
      <c r="G117" s="183"/>
      <c r="J117" s="183"/>
    </row>
    <row r="118" spans="5:10" x14ac:dyDescent="0.35">
      <c r="E118" s="183"/>
      <c r="G118" s="183"/>
      <c r="J118" s="183"/>
    </row>
    <row r="119" spans="5:10" x14ac:dyDescent="0.35">
      <c r="E119" s="183"/>
      <c r="G119" s="183"/>
      <c r="J119" s="183"/>
    </row>
    <row r="120" spans="5:10" x14ac:dyDescent="0.35">
      <c r="E120" s="183"/>
      <c r="G120" s="183"/>
      <c r="J120" s="183"/>
    </row>
    <row r="121" spans="5:10" x14ac:dyDescent="0.35">
      <c r="E121" s="183"/>
      <c r="G121" s="183"/>
      <c r="J121" s="183"/>
    </row>
    <row r="122" spans="5:10" x14ac:dyDescent="0.35">
      <c r="E122" s="183"/>
      <c r="G122" s="183"/>
      <c r="J122" s="183"/>
    </row>
    <row r="123" spans="5:10" x14ac:dyDescent="0.35">
      <c r="E123" s="183"/>
      <c r="G123" s="183"/>
      <c r="J123" s="183"/>
    </row>
    <row r="124" spans="5:10" x14ac:dyDescent="0.35">
      <c r="E124" s="183"/>
      <c r="G124" s="183"/>
      <c r="J124" s="183"/>
    </row>
    <row r="125" spans="5:10" x14ac:dyDescent="0.35">
      <c r="E125" s="183"/>
      <c r="G125" s="183"/>
      <c r="J125" s="183"/>
    </row>
    <row r="126" spans="5:10" x14ac:dyDescent="0.35">
      <c r="E126" s="183"/>
      <c r="G126" s="183"/>
      <c r="J126" s="183"/>
    </row>
    <row r="127" spans="5:10" x14ac:dyDescent="0.35">
      <c r="E127" s="183"/>
      <c r="G127" s="183"/>
      <c r="J127" s="183"/>
    </row>
    <row r="128" spans="5:10" x14ac:dyDescent="0.35">
      <c r="E128" s="183"/>
      <c r="G128" s="183"/>
      <c r="J128" s="183"/>
    </row>
    <row r="129" spans="5:10" x14ac:dyDescent="0.35">
      <c r="E129" s="183"/>
      <c r="G129" s="183"/>
      <c r="J129" s="183"/>
    </row>
    <row r="130" spans="5:10" x14ac:dyDescent="0.35">
      <c r="E130" s="183"/>
      <c r="G130" s="183"/>
      <c r="J130" s="183"/>
    </row>
    <row r="131" spans="5:10" x14ac:dyDescent="0.35">
      <c r="E131" s="183"/>
      <c r="G131" s="183"/>
      <c r="J131" s="183"/>
    </row>
    <row r="132" spans="5:10" x14ac:dyDescent="0.35">
      <c r="E132" s="183"/>
      <c r="G132" s="183"/>
      <c r="J132" s="183"/>
    </row>
    <row r="133" spans="5:10" x14ac:dyDescent="0.35">
      <c r="E133" s="183"/>
      <c r="G133" s="183"/>
      <c r="J133" s="183"/>
    </row>
    <row r="134" spans="5:10" x14ac:dyDescent="0.35">
      <c r="E134" s="183"/>
      <c r="G134" s="183"/>
      <c r="J134" s="183"/>
    </row>
    <row r="135" spans="5:10" x14ac:dyDescent="0.35">
      <c r="E135" s="183"/>
      <c r="G135" s="183"/>
      <c r="J135" s="183"/>
    </row>
    <row r="136" spans="5:10" x14ac:dyDescent="0.35">
      <c r="E136" s="183"/>
      <c r="G136" s="183"/>
      <c r="J136" s="183"/>
    </row>
    <row r="137" spans="5:10" x14ac:dyDescent="0.35">
      <c r="E137" s="183"/>
      <c r="G137" s="183"/>
      <c r="J137" s="183"/>
    </row>
    <row r="138" spans="5:10" x14ac:dyDescent="0.35">
      <c r="E138" s="183"/>
      <c r="G138" s="183"/>
      <c r="J138" s="183"/>
    </row>
    <row r="139" spans="5:10" x14ac:dyDescent="0.35">
      <c r="E139" s="183"/>
      <c r="G139" s="183"/>
      <c r="J139" s="183"/>
    </row>
    <row r="140" spans="5:10" x14ac:dyDescent="0.35">
      <c r="E140" s="183"/>
      <c r="G140" s="183"/>
      <c r="J140" s="183"/>
    </row>
    <row r="141" spans="5:10" x14ac:dyDescent="0.35">
      <c r="E141" s="183"/>
      <c r="G141" s="183"/>
      <c r="J141" s="183"/>
    </row>
    <row r="142" spans="5:10" x14ac:dyDescent="0.35">
      <c r="E142" s="183"/>
      <c r="G142" s="183"/>
      <c r="J142" s="183"/>
    </row>
    <row r="143" spans="5:10" x14ac:dyDescent="0.35">
      <c r="E143" s="183"/>
      <c r="G143" s="183"/>
      <c r="J143" s="183"/>
    </row>
    <row r="144" spans="5:10" x14ac:dyDescent="0.35">
      <c r="E144" s="183"/>
      <c r="G144" s="183"/>
      <c r="J144" s="183"/>
    </row>
    <row r="145" spans="5:10" x14ac:dyDescent="0.35">
      <c r="E145" s="183"/>
      <c r="G145" s="183"/>
      <c r="J145" s="183"/>
    </row>
    <row r="146" spans="5:10" x14ac:dyDescent="0.35">
      <c r="E146" s="183"/>
      <c r="G146" s="183"/>
      <c r="J146" s="183"/>
    </row>
    <row r="147" spans="5:10" x14ac:dyDescent="0.35">
      <c r="E147" s="183"/>
      <c r="G147" s="183"/>
      <c r="J147" s="183"/>
    </row>
    <row r="148" spans="5:10" x14ac:dyDescent="0.35">
      <c r="E148" s="183"/>
      <c r="G148" s="183"/>
      <c r="J148" s="183"/>
    </row>
    <row r="149" spans="5:10" x14ac:dyDescent="0.35">
      <c r="E149" s="183"/>
      <c r="G149" s="183"/>
      <c r="J149" s="183"/>
    </row>
    <row r="150" spans="5:10" x14ac:dyDescent="0.35">
      <c r="E150" s="183"/>
      <c r="G150" s="183"/>
      <c r="J150" s="183"/>
    </row>
    <row r="151" spans="5:10" x14ac:dyDescent="0.35">
      <c r="E151" s="183"/>
      <c r="G151" s="183"/>
      <c r="J151" s="183"/>
    </row>
    <row r="152" spans="5:10" x14ac:dyDescent="0.35">
      <c r="E152" s="183"/>
      <c r="G152" s="183"/>
      <c r="J152" s="183"/>
    </row>
    <row r="153" spans="5:10" x14ac:dyDescent="0.35">
      <c r="E153" s="183"/>
      <c r="G153" s="183"/>
      <c r="J153" s="183"/>
    </row>
    <row r="154" spans="5:10" x14ac:dyDescent="0.35">
      <c r="E154" s="183"/>
      <c r="G154" s="183"/>
      <c r="J154" s="183"/>
    </row>
    <row r="155" spans="5:10" x14ac:dyDescent="0.35">
      <c r="E155" s="183"/>
      <c r="G155" s="183"/>
      <c r="J155" s="183"/>
    </row>
    <row r="156" spans="5:10" x14ac:dyDescent="0.35">
      <c r="E156" s="183"/>
      <c r="G156" s="183"/>
      <c r="J156" s="183"/>
    </row>
    <row r="157" spans="5:10" x14ac:dyDescent="0.35">
      <c r="E157" s="183"/>
      <c r="G157" s="183"/>
      <c r="J157" s="183"/>
    </row>
    <row r="158" spans="5:10" x14ac:dyDescent="0.35">
      <c r="E158" s="183"/>
      <c r="G158" s="183"/>
      <c r="J158" s="183"/>
    </row>
    <row r="159" spans="5:10" x14ac:dyDescent="0.35">
      <c r="E159" s="183"/>
      <c r="G159" s="183"/>
      <c r="J159" s="183"/>
    </row>
    <row r="160" spans="5:10" x14ac:dyDescent="0.35">
      <c r="E160" s="183"/>
      <c r="G160" s="183"/>
      <c r="J160" s="183"/>
    </row>
    <row r="161" spans="5:10" x14ac:dyDescent="0.35">
      <c r="E161" s="183"/>
      <c r="G161" s="183"/>
      <c r="J161" s="183"/>
    </row>
    <row r="162" spans="5:10" x14ac:dyDescent="0.35">
      <c r="E162" s="183"/>
      <c r="G162" s="183"/>
      <c r="J162" s="183"/>
    </row>
    <row r="163" spans="5:10" x14ac:dyDescent="0.35">
      <c r="E163" s="183"/>
      <c r="G163" s="183"/>
      <c r="J163" s="183"/>
    </row>
    <row r="164" spans="5:10" x14ac:dyDescent="0.35">
      <c r="E164" s="183"/>
      <c r="G164" s="183"/>
      <c r="J164" s="183"/>
    </row>
    <row r="165" spans="5:10" x14ac:dyDescent="0.35">
      <c r="E165" s="183"/>
      <c r="G165" s="183"/>
      <c r="J165" s="183"/>
    </row>
    <row r="166" spans="5:10" x14ac:dyDescent="0.35">
      <c r="E166" s="183"/>
      <c r="G166" s="183"/>
      <c r="J166" s="183"/>
    </row>
    <row r="167" spans="5:10" x14ac:dyDescent="0.35">
      <c r="E167" s="183"/>
      <c r="G167" s="183"/>
      <c r="J167" s="183"/>
    </row>
    <row r="168" spans="5:10" x14ac:dyDescent="0.35">
      <c r="E168" s="183"/>
      <c r="G168" s="183"/>
      <c r="J168" s="183"/>
    </row>
    <row r="169" spans="5:10" x14ac:dyDescent="0.35">
      <c r="E169" s="183"/>
      <c r="G169" s="183"/>
      <c r="J169" s="183"/>
    </row>
    <row r="170" spans="5:10" x14ac:dyDescent="0.35">
      <c r="E170" s="183"/>
      <c r="G170" s="183"/>
      <c r="J170" s="183"/>
    </row>
    <row r="171" spans="5:10" x14ac:dyDescent="0.35">
      <c r="E171" s="183"/>
      <c r="G171" s="183"/>
      <c r="J171" s="183"/>
    </row>
    <row r="172" spans="5:10" x14ac:dyDescent="0.35">
      <c r="E172" s="183"/>
      <c r="G172" s="183"/>
      <c r="J172" s="183"/>
    </row>
    <row r="173" spans="5:10" x14ac:dyDescent="0.35">
      <c r="E173" s="183"/>
      <c r="G173" s="183"/>
      <c r="J173" s="183"/>
    </row>
    <row r="174" spans="5:10" x14ac:dyDescent="0.35">
      <c r="E174" s="183"/>
      <c r="G174" s="183"/>
      <c r="J174" s="183"/>
    </row>
    <row r="175" spans="5:10" x14ac:dyDescent="0.35">
      <c r="E175" s="183"/>
      <c r="G175" s="183"/>
      <c r="J175" s="183"/>
    </row>
    <row r="176" spans="5:10" x14ac:dyDescent="0.35">
      <c r="E176" s="183"/>
      <c r="G176" s="183"/>
      <c r="J176" s="183"/>
    </row>
    <row r="177" spans="5:10" x14ac:dyDescent="0.35">
      <c r="E177" s="183"/>
      <c r="G177" s="183"/>
      <c r="J177" s="183"/>
    </row>
    <row r="178" spans="5:10" x14ac:dyDescent="0.35">
      <c r="E178" s="183"/>
      <c r="G178" s="183"/>
      <c r="J178" s="183"/>
    </row>
    <row r="179" spans="5:10" x14ac:dyDescent="0.35">
      <c r="E179" s="183"/>
      <c r="G179" s="183"/>
      <c r="J179" s="183"/>
    </row>
    <row r="180" spans="5:10" x14ac:dyDescent="0.35">
      <c r="E180" s="183"/>
      <c r="G180" s="183"/>
      <c r="J180" s="183"/>
    </row>
    <row r="181" spans="5:10" x14ac:dyDescent="0.35">
      <c r="E181" s="183"/>
      <c r="G181" s="183"/>
      <c r="J181" s="183"/>
    </row>
    <row r="182" spans="5:10" x14ac:dyDescent="0.35">
      <c r="E182" s="183"/>
      <c r="G182" s="183"/>
      <c r="J182" s="183"/>
    </row>
    <row r="183" spans="5:10" x14ac:dyDescent="0.35">
      <c r="E183" s="183"/>
      <c r="G183" s="183"/>
      <c r="J183" s="183"/>
    </row>
    <row r="184" spans="5:10" x14ac:dyDescent="0.35">
      <c r="E184" s="183"/>
      <c r="G184" s="183"/>
      <c r="J184" s="183"/>
    </row>
    <row r="185" spans="5:10" x14ac:dyDescent="0.35">
      <c r="E185" s="183"/>
      <c r="G185" s="183"/>
      <c r="J185" s="183"/>
    </row>
    <row r="186" spans="5:10" x14ac:dyDescent="0.35">
      <c r="E186" s="183"/>
      <c r="G186" s="183"/>
      <c r="J186" s="183"/>
    </row>
    <row r="187" spans="5:10" x14ac:dyDescent="0.35">
      <c r="E187" s="183"/>
      <c r="G187" s="183"/>
      <c r="J187" s="183"/>
    </row>
    <row r="188" spans="5:10" x14ac:dyDescent="0.35">
      <c r="E188" s="183"/>
      <c r="G188" s="183"/>
      <c r="J188" s="183"/>
    </row>
    <row r="189" spans="5:10" x14ac:dyDescent="0.35">
      <c r="E189" s="183"/>
      <c r="G189" s="183"/>
      <c r="J189" s="183"/>
    </row>
    <row r="190" spans="5:10" x14ac:dyDescent="0.35">
      <c r="E190" s="183"/>
      <c r="G190" s="183"/>
      <c r="J190" s="183"/>
    </row>
    <row r="191" spans="5:10" x14ac:dyDescent="0.35">
      <c r="E191" s="183"/>
      <c r="G191" s="183"/>
      <c r="J191" s="183"/>
    </row>
    <row r="192" spans="5:10" x14ac:dyDescent="0.35">
      <c r="E192" s="183"/>
      <c r="G192" s="183"/>
      <c r="J192" s="183"/>
    </row>
    <row r="193" spans="5:10" x14ac:dyDescent="0.35">
      <c r="E193" s="183"/>
      <c r="G193" s="183"/>
      <c r="J193" s="183"/>
    </row>
    <row r="194" spans="5:10" x14ac:dyDescent="0.35">
      <c r="E194" s="183"/>
      <c r="G194" s="183"/>
      <c r="J194" s="183"/>
    </row>
    <row r="195" spans="5:10" x14ac:dyDescent="0.35">
      <c r="E195" s="183"/>
      <c r="G195" s="183"/>
      <c r="J195" s="183"/>
    </row>
    <row r="196" spans="5:10" x14ac:dyDescent="0.35">
      <c r="E196" s="183"/>
      <c r="G196" s="183"/>
      <c r="J196" s="183"/>
    </row>
    <row r="197" spans="5:10" x14ac:dyDescent="0.35">
      <c r="E197" s="183"/>
      <c r="G197" s="183"/>
      <c r="J197" s="183"/>
    </row>
    <row r="198" spans="5:10" x14ac:dyDescent="0.35">
      <c r="E198" s="183"/>
      <c r="G198" s="183"/>
      <c r="J198" s="183"/>
    </row>
    <row r="199" spans="5:10" x14ac:dyDescent="0.35">
      <c r="E199" s="183"/>
      <c r="G199" s="183"/>
      <c r="J199" s="183"/>
    </row>
    <row r="200" spans="5:10" x14ac:dyDescent="0.35">
      <c r="E200" s="183"/>
      <c r="G200" s="183"/>
      <c r="J200" s="183"/>
    </row>
    <row r="201" spans="5:10" x14ac:dyDescent="0.35">
      <c r="E201" s="183"/>
      <c r="G201" s="183"/>
      <c r="J201" s="183"/>
    </row>
    <row r="202" spans="5:10" x14ac:dyDescent="0.35">
      <c r="E202" s="183"/>
      <c r="G202" s="183"/>
      <c r="J202" s="183"/>
    </row>
    <row r="203" spans="5:10" x14ac:dyDescent="0.35">
      <c r="E203" s="183"/>
      <c r="G203" s="183"/>
      <c r="J203" s="183"/>
    </row>
    <row r="204" spans="5:10" x14ac:dyDescent="0.35">
      <c r="E204" s="183"/>
      <c r="G204" s="183"/>
      <c r="J204" s="183"/>
    </row>
    <row r="205" spans="5:10" x14ac:dyDescent="0.35">
      <c r="E205" s="183"/>
      <c r="G205" s="183"/>
      <c r="J205" s="183"/>
    </row>
    <row r="206" spans="5:10" x14ac:dyDescent="0.35">
      <c r="E206" s="183"/>
      <c r="G206" s="183"/>
      <c r="J206" s="183"/>
    </row>
    <row r="207" spans="5:10" x14ac:dyDescent="0.35">
      <c r="E207" s="183"/>
      <c r="G207" s="183"/>
      <c r="J207" s="183"/>
    </row>
    <row r="208" spans="5:10" x14ac:dyDescent="0.35">
      <c r="E208" s="183"/>
      <c r="G208" s="183"/>
      <c r="J208" s="183"/>
    </row>
    <row r="209" spans="5:10" x14ac:dyDescent="0.35">
      <c r="E209" s="183"/>
      <c r="G209" s="183"/>
      <c r="J209" s="183"/>
    </row>
    <row r="210" spans="5:10" x14ac:dyDescent="0.35">
      <c r="E210" s="183"/>
      <c r="G210" s="183"/>
      <c r="J210" s="183"/>
    </row>
    <row r="211" spans="5:10" x14ac:dyDescent="0.35">
      <c r="E211" s="183"/>
      <c r="G211" s="183"/>
      <c r="J211" s="183"/>
    </row>
    <row r="212" spans="5:10" x14ac:dyDescent="0.35">
      <c r="E212" s="183"/>
      <c r="G212" s="183"/>
      <c r="J212" s="183"/>
    </row>
    <row r="213" spans="5:10" x14ac:dyDescent="0.35">
      <c r="E213" s="183"/>
      <c r="G213" s="183"/>
      <c r="J213" s="183"/>
    </row>
    <row r="214" spans="5:10" x14ac:dyDescent="0.35">
      <c r="E214" s="183"/>
      <c r="G214" s="183"/>
      <c r="J214" s="183"/>
    </row>
    <row r="215" spans="5:10" x14ac:dyDescent="0.35">
      <c r="E215" s="183"/>
      <c r="G215" s="183"/>
      <c r="J215" s="183"/>
    </row>
    <row r="216" spans="5:10" x14ac:dyDescent="0.35">
      <c r="E216" s="183"/>
      <c r="G216" s="183"/>
      <c r="J216" s="183"/>
    </row>
    <row r="217" spans="5:10" x14ac:dyDescent="0.35">
      <c r="E217" s="183"/>
      <c r="G217" s="183"/>
      <c r="J217" s="183"/>
    </row>
    <row r="218" spans="5:10" x14ac:dyDescent="0.35">
      <c r="E218" s="183"/>
      <c r="G218" s="183"/>
      <c r="J218" s="183"/>
    </row>
    <row r="219" spans="5:10" x14ac:dyDescent="0.35">
      <c r="E219" s="183"/>
      <c r="G219" s="183"/>
      <c r="J219" s="183"/>
    </row>
    <row r="220" spans="5:10" x14ac:dyDescent="0.35">
      <c r="E220" s="183"/>
      <c r="G220" s="183"/>
      <c r="J220" s="183"/>
    </row>
    <row r="221" spans="5:10" x14ac:dyDescent="0.35">
      <c r="E221" s="183"/>
      <c r="G221" s="183"/>
      <c r="J221" s="183"/>
    </row>
    <row r="222" spans="5:10" x14ac:dyDescent="0.35">
      <c r="E222" s="183"/>
      <c r="G222" s="183"/>
      <c r="J222" s="183"/>
    </row>
    <row r="223" spans="5:10" x14ac:dyDescent="0.35">
      <c r="E223" s="183"/>
      <c r="G223" s="183"/>
      <c r="J223" s="183"/>
    </row>
    <row r="224" spans="5:10" x14ac:dyDescent="0.35">
      <c r="E224" s="183"/>
      <c r="G224" s="183"/>
      <c r="J224" s="183"/>
    </row>
    <row r="225" spans="5:10" x14ac:dyDescent="0.35">
      <c r="E225" s="183"/>
      <c r="G225" s="183"/>
      <c r="J225" s="183"/>
    </row>
    <row r="226" spans="5:10" x14ac:dyDescent="0.35">
      <c r="E226" s="183"/>
      <c r="G226" s="183"/>
      <c r="J226" s="183"/>
    </row>
    <row r="227" spans="5:10" x14ac:dyDescent="0.35">
      <c r="E227" s="183"/>
      <c r="G227" s="183"/>
      <c r="J227" s="183"/>
    </row>
    <row r="228" spans="5:10" x14ac:dyDescent="0.35">
      <c r="E228" s="183"/>
      <c r="G228" s="183"/>
      <c r="J228" s="183"/>
    </row>
    <row r="229" spans="5:10" x14ac:dyDescent="0.35">
      <c r="E229" s="183"/>
      <c r="G229" s="183"/>
      <c r="J229" s="183"/>
    </row>
    <row r="230" spans="5:10" x14ac:dyDescent="0.35">
      <c r="E230" s="183"/>
      <c r="G230" s="183"/>
      <c r="J230" s="183"/>
    </row>
    <row r="231" spans="5:10" x14ac:dyDescent="0.35">
      <c r="E231" s="183"/>
      <c r="G231" s="183"/>
      <c r="J231" s="183"/>
    </row>
    <row r="232" spans="5:10" x14ac:dyDescent="0.35">
      <c r="E232" s="183"/>
      <c r="G232" s="183"/>
      <c r="J232" s="183"/>
    </row>
    <row r="233" spans="5:10" x14ac:dyDescent="0.35">
      <c r="E233" s="183"/>
      <c r="G233" s="183"/>
      <c r="J233" s="183"/>
    </row>
    <row r="234" spans="5:10" x14ac:dyDescent="0.35">
      <c r="E234" s="183"/>
      <c r="G234" s="183"/>
      <c r="J234" s="183"/>
    </row>
    <row r="235" spans="5:10" x14ac:dyDescent="0.35">
      <c r="E235" s="183"/>
      <c r="G235" s="183"/>
      <c r="J235" s="183"/>
    </row>
    <row r="236" spans="5:10" x14ac:dyDescent="0.35">
      <c r="E236" s="183"/>
      <c r="G236" s="183"/>
      <c r="J236" s="183"/>
    </row>
    <row r="237" spans="5:10" x14ac:dyDescent="0.35">
      <c r="E237" s="183"/>
      <c r="G237" s="183"/>
      <c r="J237" s="183"/>
    </row>
    <row r="238" spans="5:10" x14ac:dyDescent="0.35">
      <c r="E238" s="183"/>
      <c r="G238" s="183"/>
      <c r="J238" s="183"/>
    </row>
    <row r="239" spans="5:10" x14ac:dyDescent="0.35">
      <c r="E239" s="183"/>
      <c r="G239" s="183"/>
      <c r="J239" s="183"/>
    </row>
    <row r="240" spans="5:10" x14ac:dyDescent="0.35">
      <c r="E240" s="183"/>
      <c r="G240" s="183"/>
      <c r="J240" s="183"/>
    </row>
    <row r="241" spans="5:10" x14ac:dyDescent="0.35">
      <c r="E241" s="183"/>
      <c r="G241" s="183"/>
      <c r="J241" s="183"/>
    </row>
    <row r="242" spans="5:10" x14ac:dyDescent="0.35">
      <c r="E242" s="183"/>
      <c r="G242" s="183"/>
      <c r="J242" s="183"/>
    </row>
    <row r="243" spans="5:10" x14ac:dyDescent="0.35">
      <c r="E243" s="183"/>
      <c r="G243" s="183"/>
      <c r="J243" s="183"/>
    </row>
    <row r="244" spans="5:10" x14ac:dyDescent="0.35">
      <c r="E244" s="183"/>
      <c r="G244" s="183"/>
      <c r="J244" s="183"/>
    </row>
    <row r="245" spans="5:10" x14ac:dyDescent="0.35">
      <c r="E245" s="183"/>
      <c r="G245" s="183"/>
      <c r="J245" s="183"/>
    </row>
    <row r="246" spans="5:10" x14ac:dyDescent="0.35">
      <c r="E246" s="183"/>
      <c r="G246" s="183"/>
      <c r="J246" s="183"/>
    </row>
    <row r="247" spans="5:10" x14ac:dyDescent="0.35">
      <c r="E247" s="183"/>
      <c r="G247" s="183"/>
      <c r="J247" s="183"/>
    </row>
    <row r="248" spans="5:10" x14ac:dyDescent="0.35">
      <c r="E248" s="183"/>
      <c r="G248" s="183"/>
      <c r="J248" s="183"/>
    </row>
  </sheetData>
  <autoFilter ref="A4:J41" xr:uid="{00000000-0009-0000-0000-000009000000}"/>
  <mergeCells count="1">
    <mergeCell ref="F44:G44"/>
  </mergeCells>
  <conditionalFormatting sqref="A5:C8 D5:J38 C40:C41">
    <cfRule type="cellIs" dxfId="78" priority="19" stopIfTrue="1" operator="equal">
      <formula>"&lt;&gt;"""""</formula>
    </cfRule>
  </conditionalFormatting>
  <conditionalFormatting sqref="A10:C38">
    <cfRule type="cellIs" dxfId="77" priority="5" stopIfTrue="1" operator="equal">
      <formula>"&lt;&gt;"""""</formula>
    </cfRule>
  </conditionalFormatting>
  <conditionalFormatting sqref="A39:J39">
    <cfRule type="cellIs" dxfId="76" priority="9" stopIfTrue="1" operator="equal">
      <formula>"&lt;&gt;"""""</formula>
    </cfRule>
  </conditionalFormatting>
  <conditionalFormatting sqref="C2:C3">
    <cfRule type="cellIs" dxfId="75" priority="18" stopIfTrue="1" operator="equal">
      <formula>"&lt;&gt;"""""</formula>
    </cfRule>
  </conditionalFormatting>
  <conditionalFormatting sqref="C45:D48">
    <cfRule type="cellIs" dxfId="74" priority="14" stopIfTrue="1" operator="equal">
      <formula>"&lt;&gt;"""""</formula>
    </cfRule>
  </conditionalFormatting>
  <conditionalFormatting sqref="D41:J41">
    <cfRule type="cellIs" dxfId="73" priority="1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9"/>
  <sheetViews>
    <sheetView zoomScale="85" zoomScaleNormal="85" workbookViewId="0">
      <pane ySplit="4" topLeftCell="A26" activePane="bottomLeft" state="frozen"/>
      <selection activeCell="C72" activeCellId="1" sqref="A1 C72"/>
      <selection pane="bottomLeft" activeCell="C72" activeCellId="1" sqref="A1 C72"/>
    </sheetView>
  </sheetViews>
  <sheetFormatPr defaultColWidth="9.1796875" defaultRowHeight="13" x14ac:dyDescent="0.35"/>
  <cols>
    <col min="1" max="1" width="35.7265625" style="98" customWidth="1"/>
    <col min="2" max="2" width="42.81640625" style="98" customWidth="1"/>
    <col min="3" max="3" width="16.7265625" style="98" customWidth="1"/>
    <col min="4" max="10" width="14.26953125" style="98" customWidth="1"/>
    <col min="11" max="11" width="10.54296875" style="98" bestFit="1" customWidth="1"/>
    <col min="12" max="16384" width="9.1796875" style="98"/>
  </cols>
  <sheetData>
    <row r="1" spans="1:11" s="145" customFormat="1" x14ac:dyDescent="0.3">
      <c r="A1" s="105" t="s">
        <v>201</v>
      </c>
      <c r="B1" s="181" t="s">
        <v>66</v>
      </c>
      <c r="D1" s="143"/>
      <c r="E1" s="143"/>
      <c r="F1" s="143"/>
      <c r="G1" s="143"/>
      <c r="H1" s="143"/>
      <c r="I1" s="143"/>
    </row>
    <row r="2" spans="1:11" s="145" customFormat="1" x14ac:dyDescent="0.3">
      <c r="A2" s="105" t="s">
        <v>203</v>
      </c>
      <c r="B2" s="181">
        <v>2021</v>
      </c>
      <c r="C2" s="202"/>
      <c r="D2" s="143"/>
      <c r="E2" s="143"/>
      <c r="F2" s="143"/>
      <c r="G2" s="143"/>
      <c r="H2" s="143"/>
      <c r="I2" s="143"/>
    </row>
    <row r="3" spans="1:11" x14ac:dyDescent="0.35">
      <c r="A3" s="130"/>
      <c r="B3" s="101"/>
      <c r="C3" s="101"/>
      <c r="D3" s="104"/>
      <c r="E3" s="104"/>
      <c r="F3" s="104"/>
      <c r="G3" s="104"/>
      <c r="H3" s="104"/>
      <c r="I3" s="104"/>
    </row>
    <row r="4" spans="1:11" s="145" customFormat="1" ht="26" x14ac:dyDescent="0.3">
      <c r="A4" s="105" t="s">
        <v>185</v>
      </c>
      <c r="B4" s="105" t="s">
        <v>186</v>
      </c>
      <c r="C4" s="203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1" s="147" customFormat="1" ht="52" x14ac:dyDescent="0.3">
      <c r="A5" s="111" t="s">
        <v>53</v>
      </c>
      <c r="B5" s="111" t="s">
        <v>258</v>
      </c>
      <c r="C5" s="129">
        <v>701286</v>
      </c>
      <c r="D5" s="116"/>
      <c r="E5" s="205"/>
      <c r="F5" s="125">
        <v>1</v>
      </c>
      <c r="G5" s="204">
        <v>1060</v>
      </c>
      <c r="H5" s="125"/>
      <c r="I5" s="125"/>
      <c r="J5" s="204"/>
    </row>
    <row r="6" spans="1:11" s="147" customFormat="1" ht="26" x14ac:dyDescent="0.3">
      <c r="A6" s="111" t="s">
        <v>37</v>
      </c>
      <c r="B6" s="111" t="s">
        <v>240</v>
      </c>
      <c r="C6" s="129">
        <v>701316</v>
      </c>
      <c r="D6" s="116">
        <v>1</v>
      </c>
      <c r="E6" s="205">
        <v>1903.81</v>
      </c>
      <c r="F6" s="116"/>
      <c r="G6" s="205"/>
      <c r="H6" s="116"/>
      <c r="I6" s="116"/>
      <c r="J6" s="205"/>
    </row>
    <row r="7" spans="1:11" s="147" customFormat="1" ht="39" x14ac:dyDescent="0.3">
      <c r="A7" s="111" t="s">
        <v>29</v>
      </c>
      <c r="B7" s="111" t="s">
        <v>256</v>
      </c>
      <c r="C7" s="120"/>
      <c r="D7" s="116"/>
      <c r="E7" s="205"/>
      <c r="F7" s="116"/>
      <c r="G7" s="205"/>
      <c r="H7" s="116"/>
      <c r="I7" s="116"/>
      <c r="J7" s="205"/>
    </row>
    <row r="8" spans="1:11" s="147" customFormat="1" ht="39" x14ac:dyDescent="0.3">
      <c r="A8" s="111" t="s">
        <v>9</v>
      </c>
      <c r="B8" s="119" t="s">
        <v>268</v>
      </c>
      <c r="C8" s="120">
        <v>701318</v>
      </c>
      <c r="D8" s="125">
        <v>3</v>
      </c>
      <c r="E8" s="204">
        <v>3197.28</v>
      </c>
      <c r="F8" s="125">
        <v>6</v>
      </c>
      <c r="G8" s="204">
        <v>6300</v>
      </c>
      <c r="H8" s="125">
        <v>2</v>
      </c>
      <c r="I8" s="125">
        <v>134</v>
      </c>
      <c r="J8" s="204">
        <v>210593.26000000033</v>
      </c>
    </row>
    <row r="9" spans="1:11" s="147" customFormat="1" ht="39" x14ac:dyDescent="0.3">
      <c r="A9" s="206" t="s">
        <v>56</v>
      </c>
      <c r="B9" s="206" t="s">
        <v>57</v>
      </c>
      <c r="C9" s="120">
        <v>701310</v>
      </c>
      <c r="D9" s="125">
        <v>7</v>
      </c>
      <c r="E9" s="204">
        <v>12348.529999999999</v>
      </c>
      <c r="F9" s="125">
        <v>10</v>
      </c>
      <c r="G9" s="204">
        <v>10478</v>
      </c>
      <c r="H9" s="125">
        <v>11</v>
      </c>
      <c r="I9" s="125">
        <v>192</v>
      </c>
      <c r="J9" s="204">
        <v>192544.97000000032</v>
      </c>
      <c r="K9" s="207"/>
    </row>
    <row r="10" spans="1:11" s="147" customFormat="1" ht="39" x14ac:dyDescent="0.3">
      <c r="A10" s="111" t="s">
        <v>59</v>
      </c>
      <c r="B10" s="111" t="s">
        <v>269</v>
      </c>
      <c r="C10" s="129"/>
      <c r="D10" s="116"/>
      <c r="E10" s="205"/>
      <c r="F10" s="116"/>
      <c r="G10" s="205"/>
      <c r="H10" s="116"/>
      <c r="I10" s="116"/>
      <c r="J10" s="205"/>
    </row>
    <row r="11" spans="1:11" s="147" customFormat="1" ht="39" x14ac:dyDescent="0.3">
      <c r="A11" s="111" t="s">
        <v>9</v>
      </c>
      <c r="B11" s="119" t="s">
        <v>12</v>
      </c>
      <c r="C11" s="129">
        <v>701276</v>
      </c>
      <c r="D11" s="116"/>
      <c r="E11" s="205"/>
      <c r="F11" s="116">
        <v>2</v>
      </c>
      <c r="G11" s="205">
        <v>2120</v>
      </c>
      <c r="H11" s="116">
        <v>1</v>
      </c>
      <c r="I11" s="116">
        <v>3</v>
      </c>
      <c r="J11" s="205">
        <v>2017.9099999999999</v>
      </c>
    </row>
    <row r="12" spans="1:11" s="147" customFormat="1" ht="39" x14ac:dyDescent="0.3">
      <c r="A12" s="111" t="s">
        <v>9</v>
      </c>
      <c r="B12" s="119" t="s">
        <v>270</v>
      </c>
      <c r="C12" s="120">
        <v>701290</v>
      </c>
      <c r="D12" s="125"/>
      <c r="E12" s="204"/>
      <c r="F12" s="125"/>
      <c r="G12" s="204"/>
      <c r="H12" s="125"/>
      <c r="I12" s="125">
        <v>1</v>
      </c>
      <c r="J12" s="204">
        <v>1451.14</v>
      </c>
    </row>
    <row r="13" spans="1:11" s="147" customFormat="1" ht="26" x14ac:dyDescent="0.3">
      <c r="A13" s="111" t="s">
        <v>9</v>
      </c>
      <c r="B13" s="111" t="s">
        <v>233</v>
      </c>
      <c r="C13" s="120"/>
      <c r="D13" s="125"/>
      <c r="E13" s="204"/>
      <c r="F13" s="125"/>
      <c r="G13" s="204"/>
      <c r="H13" s="125"/>
      <c r="I13" s="125"/>
      <c r="J13" s="204"/>
    </row>
    <row r="14" spans="1:11" s="147" customFormat="1" ht="26" x14ac:dyDescent="0.3">
      <c r="A14" s="111" t="s">
        <v>9</v>
      </c>
      <c r="B14" s="111" t="s">
        <v>271</v>
      </c>
      <c r="C14" s="120"/>
      <c r="D14" s="125"/>
      <c r="E14" s="204"/>
      <c r="F14" s="125"/>
      <c r="G14" s="204"/>
      <c r="H14" s="125"/>
      <c r="I14" s="125"/>
      <c r="J14" s="204"/>
    </row>
    <row r="15" spans="1:11" s="147" customFormat="1" ht="39" x14ac:dyDescent="0.3">
      <c r="A15" s="111" t="s">
        <v>29</v>
      </c>
      <c r="B15" s="119" t="s">
        <v>65</v>
      </c>
      <c r="C15" s="129">
        <v>701278</v>
      </c>
      <c r="D15" s="116"/>
      <c r="E15" s="205"/>
      <c r="F15" s="116"/>
      <c r="G15" s="205"/>
      <c r="H15" s="116"/>
      <c r="I15" s="116">
        <v>8</v>
      </c>
      <c r="J15" s="205">
        <v>17383.68</v>
      </c>
    </row>
    <row r="16" spans="1:11" s="147" customFormat="1" ht="52" x14ac:dyDescent="0.3">
      <c r="A16" s="111" t="s">
        <v>18</v>
      </c>
      <c r="B16" s="111" t="s">
        <v>50</v>
      </c>
      <c r="C16" s="129">
        <v>701336</v>
      </c>
      <c r="D16" s="116"/>
      <c r="E16" s="205"/>
      <c r="F16" s="116"/>
      <c r="G16" s="205"/>
      <c r="H16" s="116"/>
      <c r="I16" s="116">
        <v>1</v>
      </c>
      <c r="J16" s="205">
        <v>3339.14</v>
      </c>
    </row>
    <row r="17" spans="1:10" s="147" customFormat="1" ht="39" x14ac:dyDescent="0.3">
      <c r="A17" s="111" t="s">
        <v>23</v>
      </c>
      <c r="B17" s="111" t="s">
        <v>24</v>
      </c>
      <c r="C17" s="129">
        <v>701338</v>
      </c>
      <c r="D17" s="116"/>
      <c r="E17" s="205"/>
      <c r="F17" s="116"/>
      <c r="G17" s="205"/>
      <c r="H17" s="116"/>
      <c r="I17" s="116">
        <v>2</v>
      </c>
      <c r="J17" s="205">
        <v>1513.2</v>
      </c>
    </row>
    <row r="18" spans="1:10" s="147" customFormat="1" ht="39" x14ac:dyDescent="0.3">
      <c r="A18" s="111" t="s">
        <v>51</v>
      </c>
      <c r="B18" s="111" t="s">
        <v>365</v>
      </c>
      <c r="C18" s="129"/>
      <c r="D18" s="116"/>
      <c r="E18" s="205"/>
      <c r="F18" s="116"/>
      <c r="G18" s="205"/>
      <c r="H18" s="116"/>
      <c r="I18" s="116"/>
      <c r="J18" s="205"/>
    </row>
    <row r="19" spans="1:10" s="147" customFormat="1" ht="26" x14ac:dyDescent="0.3">
      <c r="A19" s="111" t="s">
        <v>51</v>
      </c>
      <c r="B19" s="111" t="s">
        <v>52</v>
      </c>
      <c r="C19" s="129"/>
      <c r="D19" s="116"/>
      <c r="E19" s="205"/>
      <c r="F19" s="116"/>
      <c r="G19" s="205"/>
      <c r="H19" s="116"/>
      <c r="I19" s="116"/>
      <c r="J19" s="205"/>
    </row>
    <row r="20" spans="1:10" s="147" customFormat="1" ht="39" x14ac:dyDescent="0.3">
      <c r="A20" s="111" t="s">
        <v>51</v>
      </c>
      <c r="B20" s="111" t="s">
        <v>366</v>
      </c>
      <c r="C20" s="129"/>
      <c r="D20" s="116"/>
      <c r="E20" s="205"/>
      <c r="F20" s="116"/>
      <c r="G20" s="205"/>
      <c r="H20" s="116"/>
      <c r="I20" s="116"/>
      <c r="J20" s="205"/>
    </row>
    <row r="21" spans="1:10" s="147" customFormat="1" ht="39" x14ac:dyDescent="0.3">
      <c r="A21" s="111" t="s">
        <v>51</v>
      </c>
      <c r="B21" s="111" t="s">
        <v>367</v>
      </c>
      <c r="C21" s="129"/>
      <c r="D21" s="116"/>
      <c r="E21" s="205"/>
      <c r="F21" s="116"/>
      <c r="G21" s="205"/>
      <c r="H21" s="116"/>
      <c r="I21" s="116"/>
      <c r="J21" s="205"/>
    </row>
    <row r="22" spans="1:10" s="147" customFormat="1" ht="65" x14ac:dyDescent="0.3">
      <c r="A22" s="111" t="s">
        <v>21</v>
      </c>
      <c r="B22" s="111" t="s">
        <v>58</v>
      </c>
      <c r="C22" s="119">
        <v>701280</v>
      </c>
      <c r="D22" s="116"/>
      <c r="E22" s="205"/>
      <c r="F22" s="116"/>
      <c r="G22" s="205"/>
      <c r="H22" s="116"/>
      <c r="I22" s="116">
        <v>1</v>
      </c>
      <c r="J22" s="205">
        <v>57.45</v>
      </c>
    </row>
    <row r="23" spans="1:10" s="147" customFormat="1" ht="26" x14ac:dyDescent="0.3">
      <c r="A23" s="111" t="s">
        <v>21</v>
      </c>
      <c r="B23" s="111" t="s">
        <v>372</v>
      </c>
      <c r="C23" s="119">
        <v>701282</v>
      </c>
      <c r="D23" s="116"/>
      <c r="E23" s="205"/>
      <c r="F23" s="116"/>
      <c r="G23" s="205"/>
      <c r="H23" s="116"/>
      <c r="I23" s="116">
        <v>1</v>
      </c>
      <c r="J23" s="205">
        <v>1545.14</v>
      </c>
    </row>
    <row r="24" spans="1:10" s="147" customFormat="1" ht="26" x14ac:dyDescent="0.3">
      <c r="A24" s="111" t="s">
        <v>9</v>
      </c>
      <c r="B24" s="111" t="s">
        <v>233</v>
      </c>
      <c r="C24" s="129"/>
      <c r="D24" s="116"/>
      <c r="E24" s="205"/>
      <c r="F24" s="116"/>
      <c r="G24" s="205"/>
      <c r="H24" s="116"/>
      <c r="I24" s="116"/>
      <c r="J24" s="205"/>
    </row>
    <row r="25" spans="1:10" s="147" customFormat="1" ht="26" x14ac:dyDescent="0.3">
      <c r="A25" s="111" t="s">
        <v>25</v>
      </c>
      <c r="B25" s="111" t="s">
        <v>61</v>
      </c>
      <c r="C25" s="119"/>
      <c r="D25" s="116"/>
      <c r="E25" s="205"/>
      <c r="F25" s="116"/>
      <c r="G25" s="205"/>
      <c r="H25" s="116"/>
      <c r="I25" s="116"/>
      <c r="J25" s="205"/>
    </row>
    <row r="26" spans="1:10" s="147" customFormat="1" ht="39" x14ac:dyDescent="0.3">
      <c r="A26" s="111" t="s">
        <v>25</v>
      </c>
      <c r="B26" s="111" t="s">
        <v>273</v>
      </c>
      <c r="C26" s="119"/>
      <c r="D26" s="116"/>
      <c r="E26" s="205"/>
      <c r="F26" s="116"/>
      <c r="G26" s="205"/>
      <c r="H26" s="116"/>
      <c r="I26" s="116"/>
      <c r="J26" s="205"/>
    </row>
    <row r="27" spans="1:10" s="147" customFormat="1" ht="26" x14ac:dyDescent="0.3">
      <c r="A27" s="111" t="s">
        <v>25</v>
      </c>
      <c r="B27" s="111" t="s">
        <v>38</v>
      </c>
      <c r="C27" s="119"/>
      <c r="D27" s="116"/>
      <c r="E27" s="205"/>
      <c r="F27" s="116"/>
      <c r="G27" s="205"/>
      <c r="H27" s="116"/>
      <c r="I27" s="116"/>
      <c r="J27" s="205"/>
    </row>
    <row r="28" spans="1:10" s="147" customFormat="1" ht="39" x14ac:dyDescent="0.3">
      <c r="A28" s="111" t="s">
        <v>25</v>
      </c>
      <c r="B28" s="111" t="s">
        <v>62</v>
      </c>
      <c r="C28" s="119"/>
      <c r="D28" s="116"/>
      <c r="E28" s="205"/>
      <c r="F28" s="116"/>
      <c r="G28" s="205"/>
      <c r="H28" s="116"/>
      <c r="I28" s="116"/>
      <c r="J28" s="205"/>
    </row>
    <row r="29" spans="1:10" s="147" customFormat="1" ht="39" x14ac:dyDescent="0.3">
      <c r="A29" s="111" t="s">
        <v>25</v>
      </c>
      <c r="B29" s="111" t="s">
        <v>40</v>
      </c>
      <c r="C29" s="119"/>
      <c r="D29" s="116"/>
      <c r="E29" s="205"/>
      <c r="F29" s="116"/>
      <c r="G29" s="205"/>
      <c r="H29" s="116"/>
      <c r="I29" s="116"/>
      <c r="J29" s="205"/>
    </row>
    <row r="30" spans="1:10" s="147" customFormat="1" ht="39" x14ac:dyDescent="0.3">
      <c r="A30" s="111" t="s">
        <v>25</v>
      </c>
      <c r="B30" s="111" t="s">
        <v>266</v>
      </c>
      <c r="C30" s="119"/>
      <c r="D30" s="116"/>
      <c r="E30" s="205"/>
      <c r="F30" s="116"/>
      <c r="G30" s="205"/>
      <c r="H30" s="116"/>
      <c r="I30" s="116"/>
      <c r="J30" s="205"/>
    </row>
    <row r="31" spans="1:10" s="147" customFormat="1" ht="26" x14ac:dyDescent="0.3">
      <c r="A31" s="111" t="s">
        <v>25</v>
      </c>
      <c r="B31" s="111" t="s">
        <v>41</v>
      </c>
      <c r="C31" s="119">
        <v>701258</v>
      </c>
      <c r="D31" s="116"/>
      <c r="E31" s="205"/>
      <c r="F31" s="116"/>
      <c r="G31" s="205"/>
      <c r="H31" s="116"/>
      <c r="I31" s="116">
        <v>1</v>
      </c>
      <c r="J31" s="205">
        <v>1045.1400000000001</v>
      </c>
    </row>
    <row r="32" spans="1:10" s="147" customFormat="1" ht="39" x14ac:dyDescent="0.3">
      <c r="A32" s="111" t="s">
        <v>25</v>
      </c>
      <c r="B32" s="111" t="s">
        <v>42</v>
      </c>
      <c r="C32" s="119">
        <v>701260</v>
      </c>
      <c r="D32" s="116"/>
      <c r="E32" s="205"/>
      <c r="F32" s="116">
        <v>1</v>
      </c>
      <c r="G32" s="205">
        <v>1060</v>
      </c>
      <c r="H32" s="116">
        <v>1</v>
      </c>
      <c r="I32" s="116">
        <v>2</v>
      </c>
      <c r="J32" s="205">
        <v>1075.58</v>
      </c>
    </row>
    <row r="33" spans="1:10" s="147" customFormat="1" ht="39" x14ac:dyDescent="0.3">
      <c r="A33" s="111" t="s">
        <v>25</v>
      </c>
      <c r="B33" s="111" t="s">
        <v>43</v>
      </c>
      <c r="C33" s="119"/>
      <c r="D33" s="116"/>
      <c r="E33" s="205"/>
      <c r="F33" s="116"/>
      <c r="G33" s="205"/>
      <c r="H33" s="116"/>
      <c r="I33" s="116"/>
      <c r="J33" s="205"/>
    </row>
    <row r="34" spans="1:10" s="147" customFormat="1" ht="39" x14ac:dyDescent="0.3">
      <c r="A34" s="111" t="s">
        <v>25</v>
      </c>
      <c r="B34" s="111" t="s">
        <v>274</v>
      </c>
      <c r="C34" s="119"/>
      <c r="D34" s="116"/>
      <c r="E34" s="205"/>
      <c r="F34" s="116"/>
      <c r="G34" s="205"/>
      <c r="H34" s="116"/>
      <c r="I34" s="116"/>
      <c r="J34" s="205"/>
    </row>
    <row r="35" spans="1:10" s="147" customFormat="1" ht="39" x14ac:dyDescent="0.3">
      <c r="A35" s="111" t="s">
        <v>25</v>
      </c>
      <c r="B35" s="111" t="s">
        <v>275</v>
      </c>
      <c r="C35" s="119">
        <v>701266</v>
      </c>
      <c r="D35" s="116"/>
      <c r="E35" s="205"/>
      <c r="F35" s="116"/>
      <c r="G35" s="205"/>
      <c r="H35" s="116"/>
      <c r="I35" s="116">
        <v>1</v>
      </c>
      <c r="J35" s="205">
        <v>416.95</v>
      </c>
    </row>
    <row r="36" spans="1:10" s="147" customFormat="1" ht="39" x14ac:dyDescent="0.3">
      <c r="A36" s="111" t="s">
        <v>25</v>
      </c>
      <c r="B36" s="111" t="s">
        <v>45</v>
      </c>
      <c r="C36" s="119">
        <v>701268</v>
      </c>
      <c r="D36" s="116"/>
      <c r="E36" s="205"/>
      <c r="F36" s="116"/>
      <c r="G36" s="205"/>
      <c r="H36" s="116"/>
      <c r="I36" s="116">
        <v>2</v>
      </c>
      <c r="J36" s="205">
        <v>4479.9400000000005</v>
      </c>
    </row>
    <row r="37" spans="1:10" s="147" customFormat="1" ht="26" x14ac:dyDescent="0.3">
      <c r="A37" s="111" t="s">
        <v>25</v>
      </c>
      <c r="B37" s="111" t="s">
        <v>46</v>
      </c>
      <c r="C37" s="119"/>
      <c r="D37" s="116"/>
      <c r="E37" s="205"/>
      <c r="F37" s="116"/>
      <c r="G37" s="205"/>
      <c r="H37" s="116"/>
      <c r="I37" s="116"/>
      <c r="J37" s="205"/>
    </row>
    <row r="38" spans="1:10" s="147" customFormat="1" ht="26" x14ac:dyDescent="0.3">
      <c r="A38" s="111" t="s">
        <v>25</v>
      </c>
      <c r="B38" s="111" t="s">
        <v>47</v>
      </c>
      <c r="C38" s="119"/>
      <c r="D38" s="116"/>
      <c r="E38" s="205"/>
      <c r="F38" s="116"/>
      <c r="G38" s="205"/>
      <c r="H38" s="116"/>
      <c r="I38" s="116"/>
      <c r="J38" s="205"/>
    </row>
    <row r="39" spans="1:10" s="147" customFormat="1" ht="26" x14ac:dyDescent="0.3">
      <c r="A39" s="111" t="s">
        <v>25</v>
      </c>
      <c r="B39" s="111" t="s">
        <v>276</v>
      </c>
      <c r="C39" s="119"/>
      <c r="D39" s="116"/>
      <c r="E39" s="205"/>
      <c r="F39" s="116"/>
      <c r="G39" s="205"/>
      <c r="H39" s="116"/>
      <c r="I39" s="116"/>
      <c r="J39" s="205"/>
    </row>
    <row r="40" spans="1:10" s="147" customFormat="1" ht="26" x14ac:dyDescent="0.3">
      <c r="A40" s="111" t="s">
        <v>51</v>
      </c>
      <c r="B40" s="111" t="s">
        <v>368</v>
      </c>
      <c r="C40" s="129"/>
      <c r="D40" s="116"/>
      <c r="E40" s="205"/>
      <c r="F40" s="116"/>
      <c r="G40" s="205"/>
      <c r="H40" s="116"/>
      <c r="I40" s="116"/>
      <c r="J40" s="205"/>
    </row>
    <row r="41" spans="1:10" x14ac:dyDescent="0.35">
      <c r="A41" s="104"/>
      <c r="B41" s="104"/>
      <c r="C41" s="104"/>
      <c r="D41" s="96"/>
      <c r="E41" s="94"/>
      <c r="F41" s="96"/>
      <c r="G41" s="94"/>
      <c r="H41" s="96"/>
      <c r="I41" s="96"/>
      <c r="J41" s="94"/>
    </row>
    <row r="42" spans="1:10" x14ac:dyDescent="0.35">
      <c r="A42" s="104"/>
      <c r="B42" s="104"/>
      <c r="C42" s="153" t="s">
        <v>238</v>
      </c>
      <c r="D42" s="208">
        <f t="shared" ref="D42:J42" si="0">SUM(D5:D40)</f>
        <v>11</v>
      </c>
      <c r="E42" s="208">
        <f t="shared" si="0"/>
        <v>17449.62</v>
      </c>
      <c r="F42" s="208">
        <f t="shared" si="0"/>
        <v>20</v>
      </c>
      <c r="G42" s="209">
        <f t="shared" si="0"/>
        <v>21018</v>
      </c>
      <c r="H42" s="208">
        <f t="shared" si="0"/>
        <v>15</v>
      </c>
      <c r="I42" s="208">
        <f t="shared" si="0"/>
        <v>349</v>
      </c>
      <c r="J42" s="209">
        <f t="shared" si="0"/>
        <v>437463.50000000076</v>
      </c>
    </row>
    <row r="43" spans="1:10" x14ac:dyDescent="0.35">
      <c r="D43" s="132"/>
      <c r="E43" s="168"/>
      <c r="F43" s="132"/>
      <c r="G43" s="168"/>
      <c r="H43" s="168"/>
      <c r="I43" s="132"/>
    </row>
    <row r="44" spans="1:10" x14ac:dyDescent="0.35">
      <c r="D44" s="132"/>
    </row>
    <row r="45" spans="1:10" x14ac:dyDescent="0.35">
      <c r="B45" s="210" t="s">
        <v>194</v>
      </c>
      <c r="C45" s="211" t="s">
        <v>195</v>
      </c>
      <c r="D45" s="220" t="s">
        <v>196</v>
      </c>
    </row>
    <row r="46" spans="1:10" ht="26" x14ac:dyDescent="0.35">
      <c r="B46" s="200" t="s">
        <v>197</v>
      </c>
      <c r="C46" s="116">
        <f>D42+F42+H42+I42</f>
        <v>395</v>
      </c>
      <c r="D46" s="205">
        <f>E42+G42+J42</f>
        <v>475931.12000000075</v>
      </c>
    </row>
    <row r="47" spans="1:10" x14ac:dyDescent="0.35">
      <c r="B47" s="200" t="s">
        <v>198</v>
      </c>
      <c r="C47" s="116">
        <f>F42</f>
        <v>20</v>
      </c>
      <c r="D47" s="205">
        <f>G42</f>
        <v>21018</v>
      </c>
    </row>
    <row r="48" spans="1:10" x14ac:dyDescent="0.35">
      <c r="B48" s="200" t="s">
        <v>199</v>
      </c>
      <c r="C48" s="116">
        <f>D42+I42</f>
        <v>360</v>
      </c>
      <c r="D48" s="205">
        <f>E42+J42</f>
        <v>454913.12000000075</v>
      </c>
    </row>
    <row r="49" spans="2:4" x14ac:dyDescent="0.35">
      <c r="B49" s="200" t="s">
        <v>200</v>
      </c>
      <c r="C49" s="116">
        <f>D42+I42+F42</f>
        <v>380</v>
      </c>
      <c r="D49" s="205">
        <f>E42+J42+G42</f>
        <v>475931.12000000075</v>
      </c>
    </row>
  </sheetData>
  <conditionalFormatting sqref="A5:C9">
    <cfRule type="cellIs" dxfId="72" priority="19" stopIfTrue="1" operator="equal">
      <formula>"&lt;&gt;"""""</formula>
    </cfRule>
  </conditionalFormatting>
  <conditionalFormatting sqref="A11:C14">
    <cfRule type="cellIs" dxfId="71" priority="7" stopIfTrue="1" operator="equal">
      <formula>"&lt;&gt;"""""</formula>
    </cfRule>
  </conditionalFormatting>
  <conditionalFormatting sqref="A15:H42">
    <cfRule type="cellIs" dxfId="70" priority="3" stopIfTrue="1" operator="equal">
      <formula>"&lt;&gt;"""""</formula>
    </cfRule>
  </conditionalFormatting>
  <conditionalFormatting sqref="C46:D49">
    <cfRule type="cellIs" dxfId="69" priority="33" stopIfTrue="1" operator="equal">
      <formula>"&lt;&gt;"""""</formula>
    </cfRule>
  </conditionalFormatting>
  <conditionalFormatting sqref="D5:H14">
    <cfRule type="cellIs" dxfId="68" priority="10" stopIfTrue="1" operator="equal">
      <formula>"&lt;&gt;"""""</formula>
    </cfRule>
  </conditionalFormatting>
  <conditionalFormatting sqref="I5:J42">
    <cfRule type="cellIs" dxfId="67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223C-4B07-414B-8DAD-32A885DA8419}">
  <dimension ref="A1:G57"/>
  <sheetViews>
    <sheetView topLeftCell="A16" workbookViewId="0">
      <selection activeCell="E56" sqref="E56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2023</v>
      </c>
      <c r="C1" s="68"/>
    </row>
    <row r="2" spans="1:7" x14ac:dyDescent="0.25">
      <c r="A2" s="75" t="s">
        <v>1</v>
      </c>
      <c r="B2" s="69" t="s">
        <v>66</v>
      </c>
      <c r="C2" s="68"/>
    </row>
    <row r="4" spans="1:7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ht="21" customHeight="1" x14ac:dyDescent="0.25">
      <c r="A5" s="69" t="s">
        <v>59</v>
      </c>
      <c r="B5" s="82" t="s">
        <v>374</v>
      </c>
      <c r="C5" s="70">
        <v>2023</v>
      </c>
      <c r="D5" s="70">
        <v>701545</v>
      </c>
      <c r="E5" s="79">
        <v>106.6</v>
      </c>
      <c r="F5" s="79">
        <v>1231.53</v>
      </c>
      <c r="G5" s="71">
        <f>E5+F5</f>
        <v>1338.1299999999999</v>
      </c>
    </row>
    <row r="6" spans="1:7" x14ac:dyDescent="0.25">
      <c r="A6" s="69" t="s">
        <v>375</v>
      </c>
      <c r="B6" s="69" t="s">
        <v>79</v>
      </c>
      <c r="C6" s="70">
        <v>2023</v>
      </c>
      <c r="D6" s="70">
        <v>701547</v>
      </c>
      <c r="E6" s="79">
        <v>682.24</v>
      </c>
      <c r="F6" s="79">
        <v>152.86439999999999</v>
      </c>
      <c r="G6" s="71">
        <f t="shared" ref="G6:G53" si="0">E6+F6</f>
        <v>835.10439999999994</v>
      </c>
    </row>
    <row r="7" spans="1:7" ht="17.25" customHeight="1" x14ac:dyDescent="0.25">
      <c r="A7" s="69" t="s">
        <v>29</v>
      </c>
      <c r="B7" s="82" t="s">
        <v>376</v>
      </c>
      <c r="C7" s="70">
        <v>2023</v>
      </c>
      <c r="D7" s="70">
        <v>701479</v>
      </c>
      <c r="E7" s="79">
        <v>14924.000000000002</v>
      </c>
      <c r="F7" s="79">
        <v>-2155.6651999999999</v>
      </c>
      <c r="G7" s="71">
        <f t="shared" si="0"/>
        <v>12768.334800000002</v>
      </c>
    </row>
    <row r="8" spans="1:7" x14ac:dyDescent="0.25">
      <c r="A8" s="69" t="s">
        <v>100</v>
      </c>
      <c r="B8" s="69" t="s">
        <v>284</v>
      </c>
      <c r="C8" s="70">
        <v>2023</v>
      </c>
      <c r="D8" s="70">
        <v>701539</v>
      </c>
      <c r="E8" s="79">
        <v>5771.4537444933922</v>
      </c>
      <c r="F8" s="79">
        <v>417.97859999999997</v>
      </c>
      <c r="G8" s="71">
        <f t="shared" si="0"/>
        <v>6189.4323444933925</v>
      </c>
    </row>
    <row r="9" spans="1:7" ht="16.5" customHeight="1" x14ac:dyDescent="0.25">
      <c r="A9" s="69" t="s">
        <v>155</v>
      </c>
      <c r="B9" s="82" t="s">
        <v>377</v>
      </c>
      <c r="C9" s="70">
        <v>2023</v>
      </c>
      <c r="D9" s="70">
        <v>701481</v>
      </c>
      <c r="E9" s="79">
        <v>319.8</v>
      </c>
      <c r="F9" s="79">
        <v>1231.53</v>
      </c>
      <c r="G9" s="71">
        <f t="shared" si="0"/>
        <v>1551.33</v>
      </c>
    </row>
    <row r="10" spans="1:7" x14ac:dyDescent="0.25">
      <c r="A10" s="69" t="s">
        <v>375</v>
      </c>
      <c r="B10" s="69" t="s">
        <v>322</v>
      </c>
      <c r="C10" s="70">
        <v>2023</v>
      </c>
      <c r="D10" s="70">
        <v>701483</v>
      </c>
      <c r="E10" s="79">
        <v>2.1321585903083702</v>
      </c>
      <c r="F10" s="79">
        <v>62.680799999999998</v>
      </c>
      <c r="G10" s="71">
        <f t="shared" si="0"/>
        <v>64.812958590308369</v>
      </c>
    </row>
    <row r="11" spans="1:7" x14ac:dyDescent="0.25">
      <c r="A11" s="69" t="s">
        <v>375</v>
      </c>
      <c r="B11" s="69" t="s">
        <v>323</v>
      </c>
      <c r="C11" s="70">
        <v>2023</v>
      </c>
      <c r="D11" s="70">
        <v>701485</v>
      </c>
      <c r="E11" s="79">
        <v>2.1321585903083702</v>
      </c>
      <c r="F11" s="79">
        <v>-2.1319999999999997</v>
      </c>
      <c r="G11" s="71">
        <f t="shared" si="0"/>
        <v>1.585903083705098E-4</v>
      </c>
    </row>
    <row r="12" spans="1:7" x14ac:dyDescent="0.25">
      <c r="A12" s="69" t="s">
        <v>155</v>
      </c>
      <c r="B12" s="69" t="s">
        <v>286</v>
      </c>
      <c r="C12" s="70">
        <v>2023</v>
      </c>
      <c r="D12" s="70">
        <v>701511</v>
      </c>
      <c r="E12" s="79">
        <v>426.4</v>
      </c>
      <c r="F12" s="79">
        <v>-421.13396</v>
      </c>
      <c r="G12" s="71">
        <f t="shared" si="0"/>
        <v>5.2660399999999754</v>
      </c>
    </row>
    <row r="13" spans="1:7" x14ac:dyDescent="0.25">
      <c r="A13" s="69" t="s">
        <v>37</v>
      </c>
      <c r="B13" s="69" t="s">
        <v>129</v>
      </c>
      <c r="C13" s="70">
        <v>2023</v>
      </c>
      <c r="D13" s="70">
        <v>701513</v>
      </c>
      <c r="E13" s="79">
        <v>319.8</v>
      </c>
      <c r="F13" s="79">
        <v>85.557159999999996</v>
      </c>
      <c r="G13" s="71">
        <f t="shared" si="0"/>
        <v>405.35716000000002</v>
      </c>
    </row>
    <row r="14" spans="1:7" x14ac:dyDescent="0.25">
      <c r="A14" s="69" t="s">
        <v>18</v>
      </c>
      <c r="B14" s="69" t="s">
        <v>287</v>
      </c>
      <c r="C14" s="70">
        <v>2023</v>
      </c>
      <c r="D14" s="70">
        <v>701541</v>
      </c>
      <c r="E14" s="79">
        <v>1492.4</v>
      </c>
      <c r="F14" s="79">
        <v>182.69108</v>
      </c>
      <c r="G14" s="71">
        <f t="shared" si="0"/>
        <v>1675.0910800000001</v>
      </c>
    </row>
    <row r="15" spans="1:7" ht="42" x14ac:dyDescent="0.25">
      <c r="A15" s="69" t="s">
        <v>375</v>
      </c>
      <c r="B15" s="82" t="s">
        <v>416</v>
      </c>
      <c r="C15" s="70">
        <v>2023</v>
      </c>
      <c r="D15" s="70">
        <v>701487</v>
      </c>
      <c r="E15" s="79">
        <v>852.80176211453738</v>
      </c>
      <c r="F15" s="79">
        <v>50.485759999999999</v>
      </c>
      <c r="G15" s="71">
        <f t="shared" si="0"/>
        <v>903.28752211453741</v>
      </c>
    </row>
    <row r="16" spans="1:7" x14ac:dyDescent="0.25">
      <c r="A16" s="69" t="s">
        <v>375</v>
      </c>
      <c r="B16" s="69" t="s">
        <v>378</v>
      </c>
      <c r="C16" s="70">
        <v>2023</v>
      </c>
      <c r="D16" s="70">
        <v>701515</v>
      </c>
      <c r="E16" s="79">
        <v>149240</v>
      </c>
      <c r="F16" s="79">
        <v>125970.32863999999</v>
      </c>
      <c r="G16" s="71">
        <f t="shared" si="0"/>
        <v>275210.32863999996</v>
      </c>
    </row>
    <row r="17" spans="1:7" x14ac:dyDescent="0.25">
      <c r="A17" s="69" t="s">
        <v>395</v>
      </c>
      <c r="B17" s="69" t="s">
        <v>396</v>
      </c>
      <c r="C17" s="70">
        <v>2023</v>
      </c>
      <c r="D17" s="70">
        <v>701451</v>
      </c>
      <c r="E17" s="79">
        <v>362.44052863436121</v>
      </c>
      <c r="F17" s="79">
        <v>114.74423999999999</v>
      </c>
      <c r="G17" s="71">
        <f t="shared" si="0"/>
        <v>477.18476863436121</v>
      </c>
    </row>
    <row r="18" spans="1:7" x14ac:dyDescent="0.25">
      <c r="A18" s="69" t="s">
        <v>395</v>
      </c>
      <c r="B18" s="69" t="s">
        <v>397</v>
      </c>
      <c r="C18" s="70">
        <v>2023</v>
      </c>
      <c r="D18" s="70">
        <v>701453</v>
      </c>
      <c r="E18" s="79">
        <v>319.8</v>
      </c>
      <c r="F18" s="79">
        <v>391.71235999999999</v>
      </c>
      <c r="G18" s="71">
        <f t="shared" si="0"/>
        <v>711.51235999999994</v>
      </c>
    </row>
    <row r="19" spans="1:7" x14ac:dyDescent="0.25">
      <c r="A19" s="69" t="s">
        <v>395</v>
      </c>
      <c r="B19" s="69" t="s">
        <v>398</v>
      </c>
      <c r="C19" s="70">
        <v>2023</v>
      </c>
      <c r="D19" s="70">
        <v>701455</v>
      </c>
      <c r="E19" s="79">
        <v>85.28</v>
      </c>
      <c r="F19" s="79">
        <v>184.84439999999998</v>
      </c>
      <c r="G19" s="71">
        <f t="shared" si="0"/>
        <v>270.12439999999998</v>
      </c>
    </row>
    <row r="20" spans="1:7" x14ac:dyDescent="0.25">
      <c r="A20" s="69" t="s">
        <v>395</v>
      </c>
      <c r="B20" s="69" t="s">
        <v>399</v>
      </c>
      <c r="C20" s="70">
        <v>2023</v>
      </c>
      <c r="D20" s="70">
        <v>701457</v>
      </c>
      <c r="E20" s="79">
        <v>63.964757709251096</v>
      </c>
      <c r="F20" s="79">
        <v>10.745279999999999</v>
      </c>
      <c r="G20" s="71">
        <f t="shared" si="0"/>
        <v>74.710037709251097</v>
      </c>
    </row>
    <row r="21" spans="1:7" x14ac:dyDescent="0.25">
      <c r="A21" s="69" t="s">
        <v>395</v>
      </c>
      <c r="B21" s="69" t="s">
        <v>400</v>
      </c>
      <c r="C21" s="70">
        <v>2023</v>
      </c>
      <c r="D21" s="70">
        <v>701459</v>
      </c>
      <c r="E21" s="79">
        <v>639.60352422907488</v>
      </c>
      <c r="F21" s="79">
        <v>-13.090479999999999</v>
      </c>
      <c r="G21" s="71">
        <f t="shared" si="0"/>
        <v>626.51304422907492</v>
      </c>
    </row>
    <row r="22" spans="1:7" x14ac:dyDescent="0.25">
      <c r="A22" s="69" t="s">
        <v>395</v>
      </c>
      <c r="B22" s="69" t="s">
        <v>401</v>
      </c>
      <c r="C22" s="70">
        <v>2023</v>
      </c>
      <c r="D22" s="70">
        <v>701461</v>
      </c>
      <c r="E22" s="79">
        <v>405.08370044052862</v>
      </c>
      <c r="F22" s="79">
        <v>66.561039999999991</v>
      </c>
      <c r="G22" s="71">
        <f t="shared" si="0"/>
        <v>471.64474044052861</v>
      </c>
    </row>
    <row r="23" spans="1:7" x14ac:dyDescent="0.25">
      <c r="A23" s="69" t="s">
        <v>395</v>
      </c>
      <c r="B23" s="69" t="s">
        <v>402</v>
      </c>
      <c r="C23" s="70">
        <v>2023</v>
      </c>
      <c r="D23" s="70">
        <v>701463</v>
      </c>
      <c r="E23" s="79">
        <v>341.12</v>
      </c>
      <c r="F23" s="79">
        <v>-109.71271999999999</v>
      </c>
      <c r="G23" s="71">
        <f t="shared" si="0"/>
        <v>231.40728000000001</v>
      </c>
    </row>
    <row r="24" spans="1:7" x14ac:dyDescent="0.25">
      <c r="A24" s="69" t="s">
        <v>395</v>
      </c>
      <c r="B24" s="69" t="s">
        <v>403</v>
      </c>
      <c r="C24" s="70">
        <v>2023</v>
      </c>
      <c r="D24" s="70">
        <v>701465</v>
      </c>
      <c r="E24" s="79">
        <v>298.48458149779731</v>
      </c>
      <c r="F24" s="79">
        <v>-1.68428</v>
      </c>
      <c r="G24" s="71">
        <f t="shared" si="0"/>
        <v>296.80030149779731</v>
      </c>
    </row>
    <row r="25" spans="1:7" x14ac:dyDescent="0.25">
      <c r="A25" s="69" t="s">
        <v>395</v>
      </c>
      <c r="B25" s="69" t="s">
        <v>404</v>
      </c>
      <c r="C25" s="70">
        <v>2023</v>
      </c>
      <c r="D25" s="70">
        <v>701467</v>
      </c>
      <c r="E25" s="79">
        <v>213.2</v>
      </c>
      <c r="F25" s="79">
        <v>-36.755679999999998</v>
      </c>
      <c r="G25" s="71">
        <f t="shared" si="0"/>
        <v>176.44432</v>
      </c>
    </row>
    <row r="26" spans="1:7" x14ac:dyDescent="0.25">
      <c r="A26" s="69" t="s">
        <v>395</v>
      </c>
      <c r="B26" s="69" t="s">
        <v>405</v>
      </c>
      <c r="C26" s="70">
        <v>2023</v>
      </c>
      <c r="D26" s="70">
        <v>701469</v>
      </c>
      <c r="E26" s="79">
        <v>1066</v>
      </c>
      <c r="F26" s="79">
        <v>-7.6325599999999998</v>
      </c>
      <c r="G26" s="71">
        <f t="shared" si="0"/>
        <v>1058.36744</v>
      </c>
    </row>
    <row r="27" spans="1:7" x14ac:dyDescent="0.25">
      <c r="A27" s="69" t="s">
        <v>395</v>
      </c>
      <c r="B27" s="69" t="s">
        <v>406</v>
      </c>
      <c r="C27" s="70">
        <v>2023</v>
      </c>
      <c r="D27" s="70">
        <v>701471</v>
      </c>
      <c r="E27" s="79">
        <v>852.80176211453738</v>
      </c>
      <c r="F27" s="79">
        <v>200.66383999999999</v>
      </c>
      <c r="G27" s="71">
        <f t="shared" si="0"/>
        <v>1053.4656021145374</v>
      </c>
    </row>
    <row r="28" spans="1:7" x14ac:dyDescent="0.25">
      <c r="A28" s="69" t="s">
        <v>395</v>
      </c>
      <c r="B28" s="69" t="s">
        <v>407</v>
      </c>
      <c r="C28" s="70">
        <v>2023</v>
      </c>
      <c r="D28" s="70">
        <v>701473</v>
      </c>
      <c r="E28" s="79">
        <v>4477.2</v>
      </c>
      <c r="F28" s="79">
        <v>-748.0974799999999</v>
      </c>
      <c r="G28" s="71">
        <f t="shared" si="0"/>
        <v>3729.1025199999999</v>
      </c>
    </row>
    <row r="29" spans="1:7" x14ac:dyDescent="0.25">
      <c r="A29" s="69" t="s">
        <v>395</v>
      </c>
      <c r="B29" s="69" t="s">
        <v>408</v>
      </c>
      <c r="C29" s="70">
        <v>2023</v>
      </c>
      <c r="D29" s="70">
        <v>701475</v>
      </c>
      <c r="E29" s="79">
        <v>1066</v>
      </c>
      <c r="F29" s="79">
        <v>-42.682639999999999</v>
      </c>
      <c r="G29" s="71">
        <f t="shared" si="0"/>
        <v>1023.31736</v>
      </c>
    </row>
    <row r="30" spans="1:7" x14ac:dyDescent="0.25">
      <c r="A30" s="69" t="s">
        <v>395</v>
      </c>
      <c r="B30" s="69" t="s">
        <v>409</v>
      </c>
      <c r="C30" s="70">
        <v>2023</v>
      </c>
      <c r="D30" s="70">
        <v>701477</v>
      </c>
      <c r="E30" s="79">
        <v>255.84140969162996</v>
      </c>
      <c r="F30" s="79">
        <v>-100.65172</v>
      </c>
      <c r="G30" s="71">
        <f t="shared" si="0"/>
        <v>155.18968969162995</v>
      </c>
    </row>
    <row r="31" spans="1:7" x14ac:dyDescent="0.25">
      <c r="A31" s="69" t="s">
        <v>69</v>
      </c>
      <c r="B31" s="69" t="s">
        <v>90</v>
      </c>
      <c r="C31" s="70">
        <v>2023</v>
      </c>
      <c r="D31" s="70">
        <v>701549</v>
      </c>
      <c r="E31" s="79">
        <v>2132</v>
      </c>
      <c r="F31" s="79">
        <v>-348.58199999999999</v>
      </c>
      <c r="G31" s="71">
        <f t="shared" si="0"/>
        <v>1783.4180000000001</v>
      </c>
    </row>
    <row r="32" spans="1:7" x14ac:dyDescent="0.25">
      <c r="A32" s="69" t="s">
        <v>375</v>
      </c>
      <c r="B32" s="69" t="s">
        <v>158</v>
      </c>
      <c r="C32" s="70">
        <v>2023</v>
      </c>
      <c r="D32" s="70">
        <v>701527</v>
      </c>
      <c r="E32" s="79">
        <v>533.00440528634363</v>
      </c>
      <c r="F32" s="79">
        <v>-449.83067999999997</v>
      </c>
      <c r="G32" s="71">
        <f t="shared" si="0"/>
        <v>83.173725286343654</v>
      </c>
    </row>
    <row r="33" spans="1:7" x14ac:dyDescent="0.25">
      <c r="A33" s="69" t="s">
        <v>56</v>
      </c>
      <c r="B33" s="69" t="s">
        <v>159</v>
      </c>
      <c r="C33" s="70">
        <v>2023</v>
      </c>
      <c r="D33" s="70">
        <v>701509</v>
      </c>
      <c r="E33" s="79">
        <v>213200</v>
      </c>
      <c r="F33" s="79">
        <v>8847.8426399999989</v>
      </c>
      <c r="G33" s="71">
        <f t="shared" si="0"/>
        <v>222047.84263999999</v>
      </c>
    </row>
    <row r="34" spans="1:7" x14ac:dyDescent="0.25">
      <c r="A34" s="69" t="s">
        <v>53</v>
      </c>
      <c r="B34" s="69" t="s">
        <v>160</v>
      </c>
      <c r="C34" s="70">
        <v>2023</v>
      </c>
      <c r="D34" s="70">
        <v>701489</v>
      </c>
      <c r="E34" s="79">
        <v>7035.6035242290745</v>
      </c>
      <c r="F34" s="79">
        <v>-3448.25416</v>
      </c>
      <c r="G34" s="71">
        <f t="shared" si="0"/>
        <v>3587.3493642290746</v>
      </c>
    </row>
    <row r="35" spans="1:7" x14ac:dyDescent="0.25">
      <c r="A35" s="69" t="s">
        <v>375</v>
      </c>
      <c r="B35" s="69" t="s">
        <v>161</v>
      </c>
      <c r="C35" s="70">
        <v>2023</v>
      </c>
      <c r="D35" s="70">
        <v>701521</v>
      </c>
      <c r="E35" s="79">
        <v>959.40088105726875</v>
      </c>
      <c r="F35" s="79">
        <v>234.94639999999998</v>
      </c>
      <c r="G35" s="71">
        <f t="shared" si="0"/>
        <v>1194.3472810572687</v>
      </c>
    </row>
    <row r="36" spans="1:7" x14ac:dyDescent="0.25">
      <c r="A36" s="69" t="s">
        <v>375</v>
      </c>
      <c r="B36" s="69" t="s">
        <v>161</v>
      </c>
      <c r="C36" s="70">
        <v>2023</v>
      </c>
      <c r="D36" s="70">
        <v>701543</v>
      </c>
      <c r="E36" s="79">
        <v>3091.4008810572686</v>
      </c>
      <c r="F36" s="79">
        <v>-2920.8399999999997</v>
      </c>
      <c r="G36" s="71">
        <f t="shared" si="0"/>
        <v>170.56088105726894</v>
      </c>
    </row>
    <row r="37" spans="1:7" x14ac:dyDescent="0.25">
      <c r="A37" s="69" t="s">
        <v>375</v>
      </c>
      <c r="B37" s="69" t="s">
        <v>161</v>
      </c>
      <c r="C37" s="70">
        <v>2023</v>
      </c>
      <c r="D37" s="70">
        <v>701505</v>
      </c>
      <c r="E37" s="79">
        <v>1705.6035242290748</v>
      </c>
      <c r="F37" s="79">
        <v>-932.79263999999989</v>
      </c>
      <c r="G37" s="71">
        <f t="shared" si="0"/>
        <v>772.81088422907487</v>
      </c>
    </row>
    <row r="38" spans="1:7" x14ac:dyDescent="0.25">
      <c r="A38" s="69" t="s">
        <v>375</v>
      </c>
      <c r="B38" s="69" t="s">
        <v>161</v>
      </c>
      <c r="C38" s="70">
        <v>2023</v>
      </c>
      <c r="D38" s="70">
        <v>701491</v>
      </c>
      <c r="E38" s="79">
        <v>53.303964757709252</v>
      </c>
      <c r="F38" s="79">
        <v>-49.249199999999995</v>
      </c>
      <c r="G38" s="71">
        <f t="shared" si="0"/>
        <v>4.0547647577092576</v>
      </c>
    </row>
    <row r="39" spans="1:7" x14ac:dyDescent="0.25">
      <c r="A39" s="69" t="s">
        <v>380</v>
      </c>
      <c r="B39" s="69" t="s">
        <v>162</v>
      </c>
      <c r="C39" s="70">
        <v>2023</v>
      </c>
      <c r="D39" s="70">
        <v>701493</v>
      </c>
      <c r="E39" s="79">
        <v>1.0748898678414096</v>
      </c>
      <c r="F39" s="79">
        <v>-1.0659999999999998</v>
      </c>
      <c r="G39" s="71">
        <f t="shared" si="0"/>
        <v>8.8898678414097709E-3</v>
      </c>
    </row>
    <row r="40" spans="1:7" x14ac:dyDescent="0.25">
      <c r="A40" s="69" t="s">
        <v>380</v>
      </c>
      <c r="B40" s="69" t="s">
        <v>162</v>
      </c>
      <c r="C40" s="70">
        <v>2023</v>
      </c>
      <c r="D40" s="70">
        <v>701495</v>
      </c>
      <c r="E40" s="79">
        <v>1.0748898678414096</v>
      </c>
      <c r="F40" s="79">
        <v>9.1676000000000002</v>
      </c>
      <c r="G40" s="71">
        <f t="shared" si="0"/>
        <v>10.24248986784141</v>
      </c>
    </row>
    <row r="41" spans="1:7" x14ac:dyDescent="0.25">
      <c r="A41" s="69" t="s">
        <v>380</v>
      </c>
      <c r="B41" s="69" t="s">
        <v>162</v>
      </c>
      <c r="C41" s="70">
        <v>2023</v>
      </c>
      <c r="D41" s="70">
        <v>701497</v>
      </c>
      <c r="E41" s="79">
        <v>2.1321585903083702</v>
      </c>
      <c r="F41" s="79">
        <v>3703.4971999999998</v>
      </c>
      <c r="G41" s="71">
        <f t="shared" si="0"/>
        <v>3705.6293585903081</v>
      </c>
    </row>
    <row r="42" spans="1:7" x14ac:dyDescent="0.25">
      <c r="A42" s="69" t="s">
        <v>380</v>
      </c>
      <c r="B42" s="69" t="s">
        <v>162</v>
      </c>
      <c r="C42" s="70">
        <v>2023</v>
      </c>
      <c r="D42" s="70">
        <v>701499</v>
      </c>
      <c r="E42" s="79">
        <v>1.0748898678414096</v>
      </c>
      <c r="F42" s="79">
        <v>377.08684</v>
      </c>
      <c r="G42" s="71">
        <f t="shared" si="0"/>
        <v>378.16172986784142</v>
      </c>
    </row>
    <row r="43" spans="1:7" x14ac:dyDescent="0.25">
      <c r="A43" s="69" t="s">
        <v>375</v>
      </c>
      <c r="B43" s="69" t="s">
        <v>161</v>
      </c>
      <c r="C43" s="70">
        <v>2023</v>
      </c>
      <c r="D43" s="70">
        <v>701517</v>
      </c>
      <c r="E43" s="79">
        <v>852.80176211453738</v>
      </c>
      <c r="F43" s="79">
        <v>-789.5222399999999</v>
      </c>
      <c r="G43" s="71">
        <f t="shared" si="0"/>
        <v>63.279522114537485</v>
      </c>
    </row>
    <row r="44" spans="1:7" x14ac:dyDescent="0.25">
      <c r="A44" s="69" t="s">
        <v>375</v>
      </c>
      <c r="B44" s="69" t="s">
        <v>161</v>
      </c>
      <c r="C44" s="70">
        <v>2023</v>
      </c>
      <c r="D44" s="70">
        <v>701507</v>
      </c>
      <c r="E44" s="79">
        <v>159.90308370044053</v>
      </c>
      <c r="F44" s="79">
        <v>-152.60855999999998</v>
      </c>
      <c r="G44" s="71">
        <f t="shared" si="0"/>
        <v>7.2945237004405499</v>
      </c>
    </row>
    <row r="45" spans="1:7" x14ac:dyDescent="0.25">
      <c r="A45" s="69" t="s">
        <v>375</v>
      </c>
      <c r="B45" s="69" t="s">
        <v>161</v>
      </c>
      <c r="C45" s="70">
        <v>2023</v>
      </c>
      <c r="D45" s="70">
        <v>701529</v>
      </c>
      <c r="E45" s="79">
        <v>38.380000000000003</v>
      </c>
      <c r="F45" s="79">
        <v>-25.754559999999998</v>
      </c>
      <c r="G45" s="71">
        <f t="shared" si="0"/>
        <v>12.625440000000005</v>
      </c>
    </row>
    <row r="46" spans="1:7" x14ac:dyDescent="0.25">
      <c r="A46" s="69" t="s">
        <v>375</v>
      </c>
      <c r="B46" s="69" t="s">
        <v>161</v>
      </c>
      <c r="C46" s="70">
        <v>2023</v>
      </c>
      <c r="D46" s="70">
        <v>701531</v>
      </c>
      <c r="E46" s="79">
        <v>341.12</v>
      </c>
      <c r="F46" s="79">
        <v>68.650399999999991</v>
      </c>
      <c r="G46" s="71">
        <f t="shared" si="0"/>
        <v>409.7704</v>
      </c>
    </row>
    <row r="47" spans="1:7" x14ac:dyDescent="0.25">
      <c r="A47" s="69" t="s">
        <v>375</v>
      </c>
      <c r="B47" s="69" t="s">
        <v>161</v>
      </c>
      <c r="C47" s="70">
        <v>2023</v>
      </c>
      <c r="D47" s="70">
        <v>701533</v>
      </c>
      <c r="E47" s="79">
        <v>703.56</v>
      </c>
      <c r="F47" s="79">
        <v>-185.56927999999999</v>
      </c>
      <c r="G47" s="71">
        <f t="shared" si="0"/>
        <v>517.99072000000001</v>
      </c>
    </row>
    <row r="48" spans="1:7" x14ac:dyDescent="0.25">
      <c r="A48" s="69" t="s">
        <v>375</v>
      </c>
      <c r="B48" s="69" t="s">
        <v>161</v>
      </c>
      <c r="C48" s="70">
        <v>2023</v>
      </c>
      <c r="D48" s="70">
        <v>701501</v>
      </c>
      <c r="E48" s="79">
        <v>1496.6607929515419</v>
      </c>
      <c r="F48" s="79">
        <v>-875.97483999999997</v>
      </c>
      <c r="G48" s="71">
        <f t="shared" si="0"/>
        <v>620.68595295154194</v>
      </c>
    </row>
    <row r="49" spans="1:7" x14ac:dyDescent="0.25">
      <c r="A49" s="69" t="s">
        <v>375</v>
      </c>
      <c r="B49" s="69" t="s">
        <v>161</v>
      </c>
      <c r="C49" s="70">
        <v>2023</v>
      </c>
      <c r="D49" s="70">
        <v>701519</v>
      </c>
      <c r="E49" s="79">
        <v>1918.8017621145375</v>
      </c>
      <c r="F49" s="79">
        <v>362.26943999999997</v>
      </c>
      <c r="G49" s="71">
        <f t="shared" si="0"/>
        <v>2281.0712021145373</v>
      </c>
    </row>
    <row r="50" spans="1:7" x14ac:dyDescent="0.25">
      <c r="A50" s="69" t="s">
        <v>375</v>
      </c>
      <c r="B50" s="69" t="s">
        <v>382</v>
      </c>
      <c r="C50" s="70">
        <v>2023</v>
      </c>
      <c r="D50" s="70">
        <v>701503</v>
      </c>
      <c r="E50" s="79">
        <v>1279.2</v>
      </c>
      <c r="F50" s="79">
        <v>-689.91519999999991</v>
      </c>
      <c r="G50" s="71">
        <f t="shared" si="0"/>
        <v>589.28480000000013</v>
      </c>
    </row>
    <row r="51" spans="1:7" x14ac:dyDescent="0.25">
      <c r="A51" s="69" t="s">
        <v>380</v>
      </c>
      <c r="B51" s="69" t="s">
        <v>162</v>
      </c>
      <c r="C51" s="70">
        <v>2023</v>
      </c>
      <c r="D51" s="70">
        <v>701537</v>
      </c>
      <c r="E51" s="79">
        <v>530.87224669603518</v>
      </c>
      <c r="F51" s="79">
        <v>-22.279399999999999</v>
      </c>
      <c r="G51" s="71">
        <f t="shared" si="0"/>
        <v>508.59284669603517</v>
      </c>
    </row>
    <row r="52" spans="1:7" ht="15" customHeight="1" x14ac:dyDescent="0.25">
      <c r="A52" s="69" t="s">
        <v>375</v>
      </c>
      <c r="B52" s="82" t="s">
        <v>161</v>
      </c>
      <c r="C52" s="70">
        <v>2023</v>
      </c>
      <c r="D52" s="70">
        <v>701523</v>
      </c>
      <c r="E52" s="79">
        <v>533.00440528634363</v>
      </c>
      <c r="F52" s="79">
        <v>-54.387319999999995</v>
      </c>
      <c r="G52" s="71">
        <f t="shared" si="0"/>
        <v>478.61708528634364</v>
      </c>
    </row>
    <row r="53" spans="1:7" ht="12" customHeight="1" x14ac:dyDescent="0.25">
      <c r="A53" s="69" t="s">
        <v>383</v>
      </c>
      <c r="B53" s="69" t="s">
        <v>384</v>
      </c>
      <c r="C53" s="70">
        <v>2023</v>
      </c>
      <c r="D53" s="70">
        <v>701525</v>
      </c>
      <c r="E53" s="79">
        <v>319.8</v>
      </c>
      <c r="F53" s="79">
        <v>-178.81083999999998</v>
      </c>
      <c r="G53" s="71">
        <f t="shared" si="0"/>
        <v>140.98916000000003</v>
      </c>
    </row>
    <row r="54" spans="1:7" ht="21" x14ac:dyDescent="0.25">
      <c r="D54" s="72"/>
      <c r="E54" s="80" t="s">
        <v>31</v>
      </c>
      <c r="F54" s="80" t="s">
        <v>32</v>
      </c>
      <c r="G54" s="80" t="s">
        <v>33</v>
      </c>
    </row>
    <row r="55" spans="1:7" x14ac:dyDescent="0.25">
      <c r="D55" s="72"/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71">
        <f>SUM(E5:E53)</f>
        <v>421476.35814977967</v>
      </c>
      <c r="F56" s="71">
        <f>SUM(F5:F53)</f>
        <v>129193.70247999998</v>
      </c>
      <c r="G56" s="71">
        <f>SUM(G5:G53)</f>
        <v>550670.06062977982</v>
      </c>
    </row>
    <row r="57" spans="1:7" x14ac:dyDescent="0.25">
      <c r="E57" s="246"/>
      <c r="F57" s="246"/>
      <c r="G57" s="246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7"/>
  <sheetViews>
    <sheetView workbookViewId="0">
      <selection activeCell="A6" sqref="A6:A7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2020</v>
      </c>
      <c r="C1" s="68"/>
    </row>
    <row r="2" spans="1:7" x14ac:dyDescent="0.25">
      <c r="A2" s="75" t="s">
        <v>1</v>
      </c>
      <c r="B2" s="69" t="s">
        <v>66</v>
      </c>
      <c r="C2" s="68"/>
    </row>
    <row r="4" spans="1:7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ht="21" customHeight="1" x14ac:dyDescent="0.25">
      <c r="A5" s="69" t="s">
        <v>59</v>
      </c>
      <c r="B5" s="82" t="s">
        <v>281</v>
      </c>
      <c r="C5" s="70">
        <v>2020</v>
      </c>
      <c r="D5" s="70">
        <v>701156</v>
      </c>
      <c r="E5" s="79">
        <v>115.00440528634361</v>
      </c>
      <c r="F5" s="79">
        <v>2467.6010000000001</v>
      </c>
      <c r="G5" s="71">
        <f>E5+F5</f>
        <v>2582.6054052863437</v>
      </c>
    </row>
    <row r="6" spans="1:7" x14ac:dyDescent="0.25">
      <c r="A6" s="69" t="s">
        <v>282</v>
      </c>
      <c r="B6" s="69" t="s">
        <v>79</v>
      </c>
      <c r="C6" s="70">
        <v>2020</v>
      </c>
      <c r="D6" s="70">
        <v>701158</v>
      </c>
      <c r="E6" s="79">
        <v>690</v>
      </c>
      <c r="F6" s="79">
        <v>-96.921999999999997</v>
      </c>
      <c r="G6" s="71">
        <f t="shared" ref="G6:G53" si="0">E6+F6</f>
        <v>593.07799999999997</v>
      </c>
    </row>
    <row r="7" spans="1:7" ht="17.25" customHeight="1" x14ac:dyDescent="0.25">
      <c r="A7" s="69" t="s">
        <v>29</v>
      </c>
      <c r="B7" s="82" t="s">
        <v>283</v>
      </c>
      <c r="C7" s="70">
        <v>2020</v>
      </c>
      <c r="D7" s="70">
        <v>701160</v>
      </c>
      <c r="E7" s="79">
        <v>16100</v>
      </c>
      <c r="F7" s="79">
        <v>-999.85599999999999</v>
      </c>
      <c r="G7" s="71">
        <f t="shared" si="0"/>
        <v>15100.144</v>
      </c>
    </row>
    <row r="8" spans="1:7" x14ac:dyDescent="0.25">
      <c r="A8" s="69" t="s">
        <v>100</v>
      </c>
      <c r="B8" s="69" t="s">
        <v>284</v>
      </c>
      <c r="C8" s="70">
        <v>2020</v>
      </c>
      <c r="D8" s="70">
        <v>701147</v>
      </c>
      <c r="E8" s="79">
        <v>7955.7004405286334</v>
      </c>
      <c r="F8" s="79">
        <v>-2153.2139999999999</v>
      </c>
      <c r="G8" s="71">
        <f t="shared" si="0"/>
        <v>5802.4864405286335</v>
      </c>
    </row>
    <row r="9" spans="1:7" ht="16.5" customHeight="1" x14ac:dyDescent="0.25">
      <c r="A9" s="69" t="s">
        <v>155</v>
      </c>
      <c r="B9" s="82" t="s">
        <v>285</v>
      </c>
      <c r="C9" s="70">
        <v>2020</v>
      </c>
      <c r="D9" s="70">
        <v>701162</v>
      </c>
      <c r="E9" s="79">
        <v>57.5</v>
      </c>
      <c r="F9" s="79">
        <v>-11.5</v>
      </c>
      <c r="G9" s="71">
        <f t="shared" si="0"/>
        <v>46</v>
      </c>
    </row>
    <row r="10" spans="1:7" x14ac:dyDescent="0.25">
      <c r="A10" s="69" t="s">
        <v>282</v>
      </c>
      <c r="B10" s="69" t="s">
        <v>156</v>
      </c>
      <c r="C10" s="70">
        <v>2020</v>
      </c>
      <c r="D10" s="70">
        <v>701226</v>
      </c>
      <c r="E10" s="79">
        <v>115.00440528634361</v>
      </c>
      <c r="F10" s="79">
        <v>-83.536000000000001</v>
      </c>
      <c r="G10" s="71">
        <f t="shared" si="0"/>
        <v>31.468405286343611</v>
      </c>
    </row>
    <row r="11" spans="1:7" x14ac:dyDescent="0.25">
      <c r="A11" s="69" t="s">
        <v>282</v>
      </c>
      <c r="B11" s="69" t="s">
        <v>156</v>
      </c>
      <c r="C11" s="70">
        <v>2020</v>
      </c>
      <c r="D11" s="70">
        <v>701228</v>
      </c>
      <c r="E11" s="79">
        <v>11.5</v>
      </c>
      <c r="F11" s="79">
        <v>-11.5</v>
      </c>
      <c r="G11" s="71">
        <f t="shared" si="0"/>
        <v>0</v>
      </c>
    </row>
    <row r="12" spans="1:7" x14ac:dyDescent="0.25">
      <c r="A12" s="69" t="s">
        <v>155</v>
      </c>
      <c r="B12" s="69" t="s">
        <v>286</v>
      </c>
      <c r="C12" s="70">
        <v>2020</v>
      </c>
      <c r="D12" s="70">
        <v>701149</v>
      </c>
      <c r="E12" s="79">
        <v>5175.0044052863441</v>
      </c>
      <c r="F12" s="79">
        <v>-5081.7349999999997</v>
      </c>
      <c r="G12" s="71">
        <f t="shared" si="0"/>
        <v>93.269405286344409</v>
      </c>
    </row>
    <row r="13" spans="1:7" x14ac:dyDescent="0.25">
      <c r="A13" s="69" t="s">
        <v>37</v>
      </c>
      <c r="B13" s="69" t="s">
        <v>129</v>
      </c>
      <c r="C13" s="70">
        <v>2020</v>
      </c>
      <c r="D13" s="70">
        <v>701218</v>
      </c>
      <c r="E13" s="79">
        <v>345.00440528634357</v>
      </c>
      <c r="F13" s="79">
        <v>-43.952999999999996</v>
      </c>
      <c r="G13" s="71">
        <f t="shared" si="0"/>
        <v>301.05140528634359</v>
      </c>
    </row>
    <row r="14" spans="1:7" x14ac:dyDescent="0.25">
      <c r="A14" s="69" t="s">
        <v>18</v>
      </c>
      <c r="B14" s="69" t="s">
        <v>287</v>
      </c>
      <c r="C14" s="70">
        <v>2020</v>
      </c>
      <c r="D14" s="70">
        <v>701164</v>
      </c>
      <c r="E14" s="79">
        <v>2300</v>
      </c>
      <c r="F14" s="79">
        <v>-431.411</v>
      </c>
      <c r="G14" s="71">
        <f t="shared" si="0"/>
        <v>1868.5889999999999</v>
      </c>
    </row>
    <row r="15" spans="1:7" x14ac:dyDescent="0.25">
      <c r="A15" s="69" t="s">
        <v>282</v>
      </c>
      <c r="B15" s="69" t="s">
        <v>157</v>
      </c>
      <c r="C15" s="70">
        <v>2020</v>
      </c>
      <c r="D15" s="70">
        <v>701152</v>
      </c>
      <c r="E15" s="79">
        <v>1840</v>
      </c>
      <c r="F15" s="79">
        <v>-390.15820000000002</v>
      </c>
      <c r="G15" s="71">
        <f t="shared" si="0"/>
        <v>1449.8417999999999</v>
      </c>
    </row>
    <row r="16" spans="1:7" x14ac:dyDescent="0.25">
      <c r="A16" s="69" t="s">
        <v>282</v>
      </c>
      <c r="B16" s="69" t="s">
        <v>288</v>
      </c>
      <c r="C16" s="70">
        <v>2020</v>
      </c>
      <c r="D16" s="70">
        <v>701166</v>
      </c>
      <c r="E16" s="79">
        <v>172500</v>
      </c>
      <c r="F16" s="79">
        <v>76721.698000000004</v>
      </c>
      <c r="G16" s="71">
        <f t="shared" si="0"/>
        <v>249221.698</v>
      </c>
    </row>
    <row r="17" spans="1:7" x14ac:dyDescent="0.25">
      <c r="A17" s="69" t="s">
        <v>88</v>
      </c>
      <c r="B17" s="69" t="s">
        <v>289</v>
      </c>
      <c r="C17" s="70">
        <v>2020</v>
      </c>
      <c r="D17" s="70">
        <v>701182</v>
      </c>
      <c r="E17" s="79">
        <v>11.5</v>
      </c>
      <c r="F17" s="79">
        <v>-8.2799999999999994</v>
      </c>
      <c r="G17" s="71">
        <f t="shared" si="0"/>
        <v>3.2200000000000006</v>
      </c>
    </row>
    <row r="18" spans="1:7" x14ac:dyDescent="0.25">
      <c r="A18" s="69" t="s">
        <v>88</v>
      </c>
      <c r="B18" s="69" t="s">
        <v>290</v>
      </c>
      <c r="C18" s="70">
        <v>2020</v>
      </c>
      <c r="D18" s="70">
        <v>701184</v>
      </c>
      <c r="E18" s="79">
        <v>920</v>
      </c>
      <c r="F18" s="79">
        <v>-383.08799999999997</v>
      </c>
      <c r="G18" s="71">
        <f t="shared" si="0"/>
        <v>536.91200000000003</v>
      </c>
    </row>
    <row r="19" spans="1:7" x14ac:dyDescent="0.25">
      <c r="A19" s="69" t="s">
        <v>88</v>
      </c>
      <c r="B19" s="69" t="s">
        <v>291</v>
      </c>
      <c r="C19" s="70">
        <v>2020</v>
      </c>
      <c r="D19" s="70">
        <v>701186</v>
      </c>
      <c r="E19" s="79">
        <v>345</v>
      </c>
      <c r="F19" s="79">
        <v>-156.4</v>
      </c>
      <c r="G19" s="71">
        <f t="shared" si="0"/>
        <v>188.6</v>
      </c>
    </row>
    <row r="20" spans="1:7" x14ac:dyDescent="0.25">
      <c r="A20" s="69" t="s">
        <v>88</v>
      </c>
      <c r="B20" s="69" t="s">
        <v>292</v>
      </c>
      <c r="C20" s="70">
        <v>2020</v>
      </c>
      <c r="D20" s="70">
        <v>701188</v>
      </c>
      <c r="E20" s="79">
        <v>276</v>
      </c>
      <c r="F20" s="79">
        <v>-117.599</v>
      </c>
      <c r="G20" s="71">
        <f t="shared" si="0"/>
        <v>158.40100000000001</v>
      </c>
    </row>
    <row r="21" spans="1:7" x14ac:dyDescent="0.25">
      <c r="A21" s="69" t="s">
        <v>88</v>
      </c>
      <c r="B21" s="69" t="s">
        <v>293</v>
      </c>
      <c r="C21" s="70">
        <v>2020</v>
      </c>
      <c r="D21" s="70">
        <v>701190</v>
      </c>
      <c r="E21" s="79">
        <v>46</v>
      </c>
      <c r="F21" s="79">
        <v>42.457999999999998</v>
      </c>
      <c r="G21" s="71">
        <f t="shared" si="0"/>
        <v>88.457999999999998</v>
      </c>
    </row>
    <row r="22" spans="1:7" x14ac:dyDescent="0.25">
      <c r="A22" s="69" t="s">
        <v>88</v>
      </c>
      <c r="B22" s="69" t="s">
        <v>294</v>
      </c>
      <c r="C22" s="70">
        <v>2020</v>
      </c>
      <c r="D22" s="70">
        <v>701192</v>
      </c>
      <c r="E22" s="79">
        <v>644</v>
      </c>
      <c r="F22" s="79">
        <v>-61.594000000000001</v>
      </c>
      <c r="G22" s="71">
        <f t="shared" si="0"/>
        <v>582.40599999999995</v>
      </c>
    </row>
    <row r="23" spans="1:7" x14ac:dyDescent="0.25">
      <c r="A23" s="69" t="s">
        <v>88</v>
      </c>
      <c r="B23" s="69" t="s">
        <v>295</v>
      </c>
      <c r="C23" s="70">
        <v>2020</v>
      </c>
      <c r="D23" s="70">
        <v>701194</v>
      </c>
      <c r="E23" s="79">
        <v>506.00000000000006</v>
      </c>
      <c r="F23" s="79">
        <v>-171.39599999999999</v>
      </c>
      <c r="G23" s="71">
        <f t="shared" si="0"/>
        <v>334.60400000000004</v>
      </c>
    </row>
    <row r="24" spans="1:7" x14ac:dyDescent="0.25">
      <c r="A24" s="69" t="s">
        <v>88</v>
      </c>
      <c r="B24" s="69" t="s">
        <v>296</v>
      </c>
      <c r="C24" s="70">
        <v>2020</v>
      </c>
      <c r="D24" s="70">
        <v>701196</v>
      </c>
      <c r="E24" s="79">
        <v>690</v>
      </c>
      <c r="F24" s="79">
        <v>-124.706</v>
      </c>
      <c r="G24" s="71">
        <f t="shared" si="0"/>
        <v>565.29399999999998</v>
      </c>
    </row>
    <row r="25" spans="1:7" x14ac:dyDescent="0.25">
      <c r="A25" s="69" t="s">
        <v>88</v>
      </c>
      <c r="B25" s="69" t="s">
        <v>297</v>
      </c>
      <c r="C25" s="70">
        <v>2020</v>
      </c>
      <c r="D25" s="70">
        <v>701198</v>
      </c>
      <c r="E25" s="79">
        <v>575</v>
      </c>
      <c r="F25" s="79">
        <v>-246.1</v>
      </c>
      <c r="G25" s="71">
        <f t="shared" si="0"/>
        <v>328.9</v>
      </c>
    </row>
    <row r="26" spans="1:7" x14ac:dyDescent="0.25">
      <c r="A26" s="69" t="s">
        <v>88</v>
      </c>
      <c r="B26" s="69" t="s">
        <v>298</v>
      </c>
      <c r="C26" s="70">
        <v>2020</v>
      </c>
      <c r="D26" s="70">
        <v>701206</v>
      </c>
      <c r="E26" s="79">
        <v>184</v>
      </c>
      <c r="F26" s="79">
        <v>98.417000000000002</v>
      </c>
      <c r="G26" s="71">
        <f t="shared" si="0"/>
        <v>282.41700000000003</v>
      </c>
    </row>
    <row r="27" spans="1:7" x14ac:dyDescent="0.25">
      <c r="A27" s="69" t="s">
        <v>88</v>
      </c>
      <c r="B27" s="69" t="s">
        <v>299</v>
      </c>
      <c r="C27" s="70">
        <v>2020</v>
      </c>
      <c r="D27" s="70">
        <v>701208</v>
      </c>
      <c r="E27" s="79">
        <v>1426</v>
      </c>
      <c r="F27" s="79">
        <v>-781.31</v>
      </c>
      <c r="G27" s="71">
        <f t="shared" si="0"/>
        <v>644.69000000000005</v>
      </c>
    </row>
    <row r="28" spans="1:7" x14ac:dyDescent="0.25">
      <c r="A28" s="69" t="s">
        <v>88</v>
      </c>
      <c r="B28" s="69" t="s">
        <v>300</v>
      </c>
      <c r="C28" s="70">
        <v>2020</v>
      </c>
      <c r="D28" s="70">
        <v>701210</v>
      </c>
      <c r="E28" s="79">
        <v>1610</v>
      </c>
      <c r="F28" s="79">
        <v>-702.00599999999997</v>
      </c>
      <c r="G28" s="71">
        <f t="shared" si="0"/>
        <v>907.99400000000003</v>
      </c>
    </row>
    <row r="29" spans="1:7" x14ac:dyDescent="0.25">
      <c r="A29" s="69" t="s">
        <v>88</v>
      </c>
      <c r="B29" s="69" t="s">
        <v>301</v>
      </c>
      <c r="C29" s="70">
        <v>2020</v>
      </c>
      <c r="D29" s="70">
        <v>701212</v>
      </c>
      <c r="E29" s="79">
        <v>4669</v>
      </c>
      <c r="F29" s="79">
        <v>-4301</v>
      </c>
      <c r="G29" s="71">
        <f t="shared" si="0"/>
        <v>368</v>
      </c>
    </row>
    <row r="30" spans="1:7" x14ac:dyDescent="0.25">
      <c r="A30" s="69" t="s">
        <v>88</v>
      </c>
      <c r="B30" s="69" t="s">
        <v>302</v>
      </c>
      <c r="C30" s="70">
        <v>2020</v>
      </c>
      <c r="D30" s="70">
        <v>701214</v>
      </c>
      <c r="E30" s="79">
        <v>1150</v>
      </c>
      <c r="F30" s="79">
        <v>-328.16399999999999</v>
      </c>
      <c r="G30" s="71">
        <f t="shared" si="0"/>
        <v>821.83600000000001</v>
      </c>
    </row>
    <row r="31" spans="1:7" x14ac:dyDescent="0.25">
      <c r="A31" s="69" t="s">
        <v>88</v>
      </c>
      <c r="B31" s="69" t="s">
        <v>303</v>
      </c>
      <c r="C31" s="70">
        <v>2020</v>
      </c>
      <c r="D31" s="70">
        <v>701216</v>
      </c>
      <c r="E31" s="79">
        <v>759</v>
      </c>
      <c r="F31" s="79">
        <v>-273.07900000000001</v>
      </c>
      <c r="G31" s="71">
        <f t="shared" si="0"/>
        <v>485.92099999999999</v>
      </c>
    </row>
    <row r="32" spans="1:7" x14ac:dyDescent="0.25">
      <c r="A32" s="69" t="s">
        <v>69</v>
      </c>
      <c r="B32" s="69" t="s">
        <v>90</v>
      </c>
      <c r="C32" s="70">
        <v>2020</v>
      </c>
      <c r="D32" s="70">
        <v>701220</v>
      </c>
      <c r="E32" s="79">
        <v>2300</v>
      </c>
      <c r="F32" s="79">
        <v>-322</v>
      </c>
      <c r="G32" s="71">
        <f t="shared" si="0"/>
        <v>1978</v>
      </c>
    </row>
    <row r="33" spans="1:7" x14ac:dyDescent="0.25">
      <c r="A33" s="69" t="s">
        <v>282</v>
      </c>
      <c r="B33" s="69" t="s">
        <v>158</v>
      </c>
      <c r="C33" s="70">
        <v>2020</v>
      </c>
      <c r="D33" s="70">
        <v>701200</v>
      </c>
      <c r="E33" s="79">
        <v>7071.9735682819382</v>
      </c>
      <c r="F33" s="79">
        <v>-5448.47</v>
      </c>
      <c r="G33" s="71">
        <f t="shared" si="0"/>
        <v>1623.503568281938</v>
      </c>
    </row>
    <row r="34" spans="1:7" x14ac:dyDescent="0.25">
      <c r="A34" s="69" t="s">
        <v>56</v>
      </c>
      <c r="B34" s="69" t="s">
        <v>159</v>
      </c>
      <c r="C34" s="70">
        <v>2020</v>
      </c>
      <c r="D34" s="70">
        <v>701154</v>
      </c>
      <c r="E34" s="79">
        <v>297775.549</v>
      </c>
      <c r="F34" s="79">
        <v>-143285.42829000001</v>
      </c>
      <c r="G34" s="71">
        <f t="shared" si="0"/>
        <v>154490.12070999999</v>
      </c>
    </row>
    <row r="35" spans="1:7" x14ac:dyDescent="0.25">
      <c r="A35" s="69" t="s">
        <v>53</v>
      </c>
      <c r="B35" s="69" t="s">
        <v>160</v>
      </c>
      <c r="C35" s="70">
        <v>2020</v>
      </c>
      <c r="D35" s="70">
        <v>701168</v>
      </c>
      <c r="E35" s="79">
        <v>7590</v>
      </c>
      <c r="F35" s="79">
        <v>-2186.5962</v>
      </c>
      <c r="G35" s="71">
        <f t="shared" si="0"/>
        <v>5403.4038</v>
      </c>
    </row>
    <row r="36" spans="1:7" x14ac:dyDescent="0.25">
      <c r="A36" s="69" t="s">
        <v>282</v>
      </c>
      <c r="B36" s="69" t="s">
        <v>304</v>
      </c>
      <c r="C36" s="70">
        <v>2020</v>
      </c>
      <c r="D36" s="70">
        <v>701170</v>
      </c>
      <c r="E36" s="79">
        <v>400.11453744493389</v>
      </c>
      <c r="F36" s="79">
        <v>-228.52799999999999</v>
      </c>
      <c r="G36" s="71">
        <f t="shared" si="0"/>
        <v>171.5865374449339</v>
      </c>
    </row>
    <row r="37" spans="1:7" x14ac:dyDescent="0.25">
      <c r="A37" s="69" t="s">
        <v>282</v>
      </c>
      <c r="B37" s="69" t="s">
        <v>305</v>
      </c>
      <c r="C37" s="70">
        <v>2020</v>
      </c>
      <c r="D37" s="70">
        <v>701230</v>
      </c>
      <c r="E37" s="79">
        <v>3335.0044052863436</v>
      </c>
      <c r="F37" s="79">
        <v>-2704.7999999999997</v>
      </c>
      <c r="G37" s="71">
        <f t="shared" si="0"/>
        <v>630.2044052863439</v>
      </c>
    </row>
    <row r="38" spans="1:7" x14ac:dyDescent="0.25">
      <c r="A38" s="69" t="s">
        <v>282</v>
      </c>
      <c r="B38" s="69" t="s">
        <v>306</v>
      </c>
      <c r="C38" s="70">
        <v>2020</v>
      </c>
      <c r="D38" s="70">
        <v>701172</v>
      </c>
      <c r="E38" s="79">
        <v>2046.4229074889868</v>
      </c>
      <c r="F38" s="79">
        <v>-1469.24</v>
      </c>
      <c r="G38" s="71">
        <f t="shared" si="0"/>
        <v>577.18290748898676</v>
      </c>
    </row>
    <row r="39" spans="1:7" x14ac:dyDescent="0.25">
      <c r="A39" s="69" t="s">
        <v>282</v>
      </c>
      <c r="B39" s="69" t="s">
        <v>307</v>
      </c>
      <c r="C39" s="70">
        <v>2020</v>
      </c>
      <c r="D39" s="70">
        <v>701238</v>
      </c>
      <c r="E39" s="79">
        <v>115.00440528634361</v>
      </c>
      <c r="F39" s="79">
        <v>-112.24</v>
      </c>
      <c r="G39" s="71">
        <f t="shared" si="0"/>
        <v>2.7644052863436173</v>
      </c>
    </row>
    <row r="40" spans="1:7" x14ac:dyDescent="0.25">
      <c r="A40" s="69" t="s">
        <v>308</v>
      </c>
      <c r="B40" s="69" t="s">
        <v>162</v>
      </c>
      <c r="C40" s="70">
        <v>2020</v>
      </c>
      <c r="D40" s="70">
        <v>701174</v>
      </c>
      <c r="E40" s="79">
        <v>3.4537444933920702</v>
      </c>
      <c r="F40" s="79">
        <v>-3.4499999999999997</v>
      </c>
      <c r="G40" s="71">
        <f t="shared" si="0"/>
        <v>3.7444933920705026E-3</v>
      </c>
    </row>
    <row r="41" spans="1:7" x14ac:dyDescent="0.25">
      <c r="A41" s="69" t="s">
        <v>308</v>
      </c>
      <c r="B41" s="69" t="s">
        <v>309</v>
      </c>
      <c r="C41" s="70">
        <v>2020</v>
      </c>
      <c r="D41" s="70">
        <v>701176</v>
      </c>
      <c r="E41" s="79">
        <v>5.75</v>
      </c>
      <c r="F41" s="79">
        <v>46.735999999999997</v>
      </c>
      <c r="G41" s="71">
        <f t="shared" si="0"/>
        <v>52.485999999999997</v>
      </c>
    </row>
    <row r="42" spans="1:7" x14ac:dyDescent="0.25">
      <c r="A42" s="69" t="s">
        <v>308</v>
      </c>
      <c r="B42" s="69" t="s">
        <v>310</v>
      </c>
      <c r="C42" s="70">
        <v>2020</v>
      </c>
      <c r="D42" s="70">
        <v>701178</v>
      </c>
      <c r="E42" s="79">
        <v>3450</v>
      </c>
      <c r="F42" s="79">
        <v>-1629.6189999999999</v>
      </c>
      <c r="G42" s="71">
        <f t="shared" si="0"/>
        <v>1820.3810000000001</v>
      </c>
    </row>
    <row r="43" spans="1:7" x14ac:dyDescent="0.25">
      <c r="A43" s="69" t="s">
        <v>308</v>
      </c>
      <c r="B43" s="69" t="s">
        <v>311</v>
      </c>
      <c r="C43" s="70">
        <v>2020</v>
      </c>
      <c r="D43" s="70">
        <v>701180</v>
      </c>
      <c r="E43" s="79">
        <v>3.4499999999999997</v>
      </c>
      <c r="F43" s="79">
        <v>3.0819999999999999</v>
      </c>
      <c r="G43" s="71">
        <f t="shared" si="0"/>
        <v>6.532</v>
      </c>
    </row>
    <row r="44" spans="1:7" x14ac:dyDescent="0.25">
      <c r="A44" s="69" t="s">
        <v>282</v>
      </c>
      <c r="B44" s="69" t="s">
        <v>312</v>
      </c>
      <c r="C44" s="70">
        <v>2020</v>
      </c>
      <c r="D44" s="70">
        <v>701224</v>
      </c>
      <c r="E44" s="79">
        <v>1380</v>
      </c>
      <c r="F44" s="79">
        <v>-1105.3799999999999</v>
      </c>
      <c r="G44" s="71">
        <f t="shared" si="0"/>
        <v>274.62000000000012</v>
      </c>
    </row>
    <row r="45" spans="1:7" x14ac:dyDescent="0.25">
      <c r="A45" s="69" t="s">
        <v>282</v>
      </c>
      <c r="B45" s="69" t="s">
        <v>313</v>
      </c>
      <c r="C45" s="70">
        <v>2020</v>
      </c>
      <c r="D45" s="70">
        <v>701232</v>
      </c>
      <c r="E45" s="79">
        <v>368</v>
      </c>
      <c r="F45" s="79">
        <v>-276.23</v>
      </c>
      <c r="G45" s="71">
        <f t="shared" si="0"/>
        <v>91.769999999999982</v>
      </c>
    </row>
    <row r="46" spans="1:7" x14ac:dyDescent="0.25">
      <c r="A46" s="69" t="s">
        <v>282</v>
      </c>
      <c r="B46" s="69" t="s">
        <v>314</v>
      </c>
      <c r="C46" s="70">
        <v>2020</v>
      </c>
      <c r="D46" s="70">
        <v>701240</v>
      </c>
      <c r="E46" s="79">
        <v>41.400881057268727</v>
      </c>
      <c r="F46" s="79">
        <v>-41.4</v>
      </c>
      <c r="G46" s="71">
        <f t="shared" si="0"/>
        <v>8.8105726872811374E-4</v>
      </c>
    </row>
    <row r="47" spans="1:7" x14ac:dyDescent="0.25">
      <c r="A47" s="69" t="s">
        <v>282</v>
      </c>
      <c r="B47" s="69" t="s">
        <v>315</v>
      </c>
      <c r="C47" s="70">
        <v>2020</v>
      </c>
      <c r="D47" s="70">
        <v>701242</v>
      </c>
      <c r="E47" s="79">
        <v>368</v>
      </c>
      <c r="F47" s="79">
        <v>-276.55200000000002</v>
      </c>
      <c r="G47" s="71">
        <f t="shared" si="0"/>
        <v>91.447999999999979</v>
      </c>
    </row>
    <row r="48" spans="1:7" x14ac:dyDescent="0.25">
      <c r="A48" s="69" t="s">
        <v>282</v>
      </c>
      <c r="B48" s="69" t="s">
        <v>316</v>
      </c>
      <c r="C48" s="70">
        <v>2020</v>
      </c>
      <c r="D48" s="70">
        <v>701244</v>
      </c>
      <c r="E48" s="79">
        <v>759.00440528634363</v>
      </c>
      <c r="F48" s="79">
        <v>-245.732</v>
      </c>
      <c r="G48" s="71">
        <f t="shared" si="0"/>
        <v>513.27240528634366</v>
      </c>
    </row>
    <row r="49" spans="1:7" x14ac:dyDescent="0.25">
      <c r="A49" s="69" t="s">
        <v>282</v>
      </c>
      <c r="B49" s="69" t="s">
        <v>317</v>
      </c>
      <c r="C49" s="70">
        <v>2020</v>
      </c>
      <c r="D49" s="70">
        <v>701222</v>
      </c>
      <c r="E49" s="79">
        <v>1165.6600000000001</v>
      </c>
      <c r="F49" s="79">
        <v>-612.51300000000003</v>
      </c>
      <c r="G49" s="71">
        <f t="shared" si="0"/>
        <v>553.14700000000005</v>
      </c>
    </row>
    <row r="50" spans="1:7" x14ac:dyDescent="0.25">
      <c r="A50" s="69" t="s">
        <v>282</v>
      </c>
      <c r="B50" s="69" t="s">
        <v>318</v>
      </c>
      <c r="C50" s="70">
        <v>2020</v>
      </c>
      <c r="D50" s="70">
        <v>701234</v>
      </c>
      <c r="E50" s="79">
        <v>1840</v>
      </c>
      <c r="F50" s="79">
        <v>-21.527999999999999</v>
      </c>
      <c r="G50" s="71">
        <f t="shared" si="0"/>
        <v>1818.472</v>
      </c>
    </row>
    <row r="51" spans="1:7" x14ac:dyDescent="0.25">
      <c r="A51" s="69" t="s">
        <v>282</v>
      </c>
      <c r="B51" s="69" t="s">
        <v>319</v>
      </c>
      <c r="C51" s="70">
        <v>2020</v>
      </c>
      <c r="D51" s="70">
        <v>701202</v>
      </c>
      <c r="E51" s="79">
        <v>1092.5022026431718</v>
      </c>
      <c r="F51" s="79">
        <v>-720.22199999999998</v>
      </c>
      <c r="G51" s="71">
        <f t="shared" si="0"/>
        <v>372.28020264317183</v>
      </c>
    </row>
    <row r="52" spans="1:7" ht="15" customHeight="1" x14ac:dyDescent="0.25">
      <c r="A52" s="69" t="s">
        <v>308</v>
      </c>
      <c r="B52" s="82" t="s">
        <v>320</v>
      </c>
      <c r="C52" s="70">
        <v>2020</v>
      </c>
      <c r="D52" s="70">
        <v>701236</v>
      </c>
      <c r="E52" s="79">
        <v>1725.0044052863436</v>
      </c>
      <c r="F52" s="79">
        <v>-739.17399999999998</v>
      </c>
      <c r="G52" s="71">
        <f t="shared" si="0"/>
        <v>985.83040528634365</v>
      </c>
    </row>
    <row r="53" spans="1:7" ht="12" customHeight="1" x14ac:dyDescent="0.25">
      <c r="A53" s="69" t="s">
        <v>282</v>
      </c>
      <c r="B53" s="69" t="s">
        <v>321</v>
      </c>
      <c r="C53" s="70">
        <v>2020</v>
      </c>
      <c r="D53" s="70">
        <v>701204</v>
      </c>
      <c r="E53" s="79">
        <v>2070</v>
      </c>
      <c r="F53" s="79">
        <v>-1804.856</v>
      </c>
      <c r="G53" s="71">
        <f t="shared" si="0"/>
        <v>265.14400000000001</v>
      </c>
    </row>
    <row r="54" spans="1:7" x14ac:dyDescent="0.25">
      <c r="D54" s="67"/>
    </row>
    <row r="55" spans="1:7" ht="21" x14ac:dyDescent="0.25">
      <c r="D55" s="72"/>
      <c r="E55" s="80" t="s">
        <v>31</v>
      </c>
      <c r="F55" s="80" t="s">
        <v>32</v>
      </c>
      <c r="G55" s="80" t="s">
        <v>33</v>
      </c>
    </row>
    <row r="56" spans="1:7" x14ac:dyDescent="0.25">
      <c r="D56" s="72"/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71">
        <f>SUM(E5:E53)</f>
        <v>555922.51252422924</v>
      </c>
      <c r="F57" s="71">
        <f>SUM(F5:F53)</f>
        <v>-100812.47369000003</v>
      </c>
      <c r="G57" s="71">
        <f>SUM(G5:G53)</f>
        <v>455110.03883422905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7"/>
  <sheetViews>
    <sheetView workbookViewId="0">
      <selection activeCell="A6" sqref="A6:A7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2020</v>
      </c>
      <c r="C1" s="68"/>
    </row>
    <row r="2" spans="1:7" x14ac:dyDescent="0.25">
      <c r="A2" s="75" t="s">
        <v>1</v>
      </c>
      <c r="B2" s="73" t="s">
        <v>49</v>
      </c>
      <c r="C2" s="68"/>
    </row>
    <row r="4" spans="1:7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ht="21" customHeight="1" x14ac:dyDescent="0.25">
      <c r="A5" s="69" t="s">
        <v>59</v>
      </c>
      <c r="B5" s="82" t="s">
        <v>281</v>
      </c>
      <c r="C5" s="70">
        <v>2020</v>
      </c>
      <c r="D5" s="70">
        <v>701157</v>
      </c>
      <c r="E5" s="79">
        <v>9</v>
      </c>
      <c r="F5" s="79">
        <v>193.11660000000001</v>
      </c>
      <c r="G5" s="71">
        <f>E5+F5</f>
        <v>202.11660000000001</v>
      </c>
    </row>
    <row r="6" spans="1:7" x14ac:dyDescent="0.25">
      <c r="A6" s="69" t="s">
        <v>282</v>
      </c>
      <c r="B6" s="69" t="s">
        <v>79</v>
      </c>
      <c r="C6" s="70">
        <v>2020</v>
      </c>
      <c r="D6" s="70">
        <v>701159</v>
      </c>
      <c r="E6" s="79">
        <v>54.000000000000007</v>
      </c>
      <c r="F6" s="79">
        <v>-7.5851999999999995</v>
      </c>
      <c r="G6" s="71">
        <f t="shared" ref="G6:G53" si="0">E6+F6</f>
        <v>46.414800000000007</v>
      </c>
    </row>
    <row r="7" spans="1:7" ht="17.25" customHeight="1" x14ac:dyDescent="0.25">
      <c r="A7" s="69" t="s">
        <v>29</v>
      </c>
      <c r="B7" s="82" t="s">
        <v>283</v>
      </c>
      <c r="C7" s="70">
        <v>2020</v>
      </c>
      <c r="D7" s="70">
        <v>701161</v>
      </c>
      <c r="E7" s="79">
        <v>1260</v>
      </c>
      <c r="F7" s="79">
        <v>-78.249600000000001</v>
      </c>
      <c r="G7" s="71">
        <f t="shared" si="0"/>
        <v>1181.7503999999999</v>
      </c>
    </row>
    <row r="8" spans="1:7" x14ac:dyDescent="0.25">
      <c r="A8" s="69" t="s">
        <v>100</v>
      </c>
      <c r="B8" s="69" t="s">
        <v>284</v>
      </c>
      <c r="C8" s="70">
        <v>2020</v>
      </c>
      <c r="D8" s="70">
        <v>701148</v>
      </c>
      <c r="E8" s="79">
        <v>622.62439024390255</v>
      </c>
      <c r="F8" s="79">
        <v>-168.51239999999999</v>
      </c>
      <c r="G8" s="71">
        <f t="shared" si="0"/>
        <v>454.1119902439026</v>
      </c>
    </row>
    <row r="9" spans="1:7" ht="16.5" customHeight="1" x14ac:dyDescent="0.25">
      <c r="A9" s="69" t="s">
        <v>155</v>
      </c>
      <c r="B9" s="82" t="s">
        <v>285</v>
      </c>
      <c r="C9" s="70">
        <v>2020</v>
      </c>
      <c r="D9" s="70">
        <v>701163</v>
      </c>
      <c r="E9" s="79">
        <v>4.5</v>
      </c>
      <c r="F9" s="79">
        <v>-0.9</v>
      </c>
      <c r="G9" s="71">
        <f t="shared" si="0"/>
        <v>3.6</v>
      </c>
    </row>
    <row r="10" spans="1:7" x14ac:dyDescent="0.25">
      <c r="A10" s="69" t="s">
        <v>282</v>
      </c>
      <c r="B10" s="69" t="s">
        <v>322</v>
      </c>
      <c r="C10" s="70">
        <v>2020</v>
      </c>
      <c r="D10" s="70">
        <v>701227</v>
      </c>
      <c r="E10" s="79">
        <v>9</v>
      </c>
      <c r="F10" s="79">
        <v>-6.5375999999999994</v>
      </c>
      <c r="G10" s="71">
        <f t="shared" si="0"/>
        <v>2.4624000000000006</v>
      </c>
    </row>
    <row r="11" spans="1:7" x14ac:dyDescent="0.25">
      <c r="A11" s="69" t="s">
        <v>282</v>
      </c>
      <c r="B11" s="69" t="s">
        <v>323</v>
      </c>
      <c r="C11" s="70">
        <v>2020</v>
      </c>
      <c r="D11" s="70">
        <v>701229</v>
      </c>
      <c r="E11" s="79">
        <v>0.9</v>
      </c>
      <c r="F11" s="79">
        <v>-0.9</v>
      </c>
      <c r="G11" s="71">
        <f t="shared" si="0"/>
        <v>0</v>
      </c>
    </row>
    <row r="12" spans="1:7" x14ac:dyDescent="0.25">
      <c r="A12" s="69" t="s">
        <v>155</v>
      </c>
      <c r="B12" s="69" t="s">
        <v>286</v>
      </c>
      <c r="C12" s="70">
        <v>2020</v>
      </c>
      <c r="D12" s="70">
        <v>701150</v>
      </c>
      <c r="E12" s="79">
        <v>405.00487804878054</v>
      </c>
      <c r="F12" s="79">
        <v>-397.70099999999996</v>
      </c>
      <c r="G12" s="71">
        <f t="shared" si="0"/>
        <v>7.3038780487805752</v>
      </c>
    </row>
    <row r="13" spans="1:7" x14ac:dyDescent="0.25">
      <c r="A13" s="69" t="s">
        <v>37</v>
      </c>
      <c r="B13" s="69" t="s">
        <v>129</v>
      </c>
      <c r="C13" s="70">
        <v>2020</v>
      </c>
      <c r="D13" s="70">
        <v>701219</v>
      </c>
      <c r="E13" s="79">
        <v>27.00487804878049</v>
      </c>
      <c r="F13" s="79">
        <v>-3.4398</v>
      </c>
      <c r="G13" s="71">
        <f t="shared" si="0"/>
        <v>23.565078048780492</v>
      </c>
    </row>
    <row r="14" spans="1:7" x14ac:dyDescent="0.25">
      <c r="A14" s="69" t="s">
        <v>18</v>
      </c>
      <c r="B14" s="69" t="s">
        <v>287</v>
      </c>
      <c r="C14" s="70">
        <v>2020</v>
      </c>
      <c r="D14" s="70">
        <v>701165</v>
      </c>
      <c r="E14" s="79">
        <v>180.00000000000003</v>
      </c>
      <c r="F14" s="79">
        <v>-33.762599999999999</v>
      </c>
      <c r="G14" s="71">
        <f t="shared" si="0"/>
        <v>146.23740000000004</v>
      </c>
    </row>
    <row r="15" spans="1:7" x14ac:dyDescent="0.25">
      <c r="A15" s="69" t="s">
        <v>282</v>
      </c>
      <c r="B15" s="69" t="s">
        <v>157</v>
      </c>
      <c r="C15" s="70">
        <v>2020</v>
      </c>
      <c r="D15" s="70">
        <v>701153</v>
      </c>
      <c r="E15" s="79">
        <v>144</v>
      </c>
      <c r="F15" s="79">
        <v>-30.534120000000001</v>
      </c>
      <c r="G15" s="71">
        <f t="shared" si="0"/>
        <v>113.46588</v>
      </c>
    </row>
    <row r="16" spans="1:7" x14ac:dyDescent="0.25">
      <c r="A16" s="69" t="s">
        <v>282</v>
      </c>
      <c r="B16" s="69" t="s">
        <v>288</v>
      </c>
      <c r="C16" s="70">
        <v>2020</v>
      </c>
      <c r="D16" s="70">
        <v>701167</v>
      </c>
      <c r="E16" s="79">
        <v>13500</v>
      </c>
      <c r="F16" s="79">
        <v>6004.3067999999994</v>
      </c>
      <c r="G16" s="71">
        <f t="shared" si="0"/>
        <v>19504.306799999998</v>
      </c>
    </row>
    <row r="17" spans="1:7" x14ac:dyDescent="0.25">
      <c r="A17" s="69" t="s">
        <v>88</v>
      </c>
      <c r="B17" s="69" t="s">
        <v>289</v>
      </c>
      <c r="C17" s="70">
        <v>2020</v>
      </c>
      <c r="D17" s="70">
        <v>701183</v>
      </c>
      <c r="E17" s="79">
        <v>0.9</v>
      </c>
      <c r="F17" s="79">
        <v>-0.64800000000000002</v>
      </c>
      <c r="G17" s="71">
        <f t="shared" si="0"/>
        <v>0.252</v>
      </c>
    </row>
    <row r="18" spans="1:7" x14ac:dyDescent="0.25">
      <c r="A18" s="69" t="s">
        <v>88</v>
      </c>
      <c r="B18" s="69" t="s">
        <v>290</v>
      </c>
      <c r="C18" s="70">
        <v>2020</v>
      </c>
      <c r="D18" s="70">
        <v>701185</v>
      </c>
      <c r="E18" s="79">
        <v>72</v>
      </c>
      <c r="F18" s="79">
        <v>-29.980799999999999</v>
      </c>
      <c r="G18" s="71">
        <f t="shared" si="0"/>
        <v>42.019199999999998</v>
      </c>
    </row>
    <row r="19" spans="1:7" x14ac:dyDescent="0.25">
      <c r="A19" s="69" t="s">
        <v>88</v>
      </c>
      <c r="B19" s="69" t="s">
        <v>291</v>
      </c>
      <c r="C19" s="70">
        <v>2020</v>
      </c>
      <c r="D19" s="70">
        <v>701187</v>
      </c>
      <c r="E19" s="79">
        <v>27</v>
      </c>
      <c r="F19" s="79">
        <v>-12.24</v>
      </c>
      <c r="G19" s="71">
        <f t="shared" si="0"/>
        <v>14.76</v>
      </c>
    </row>
    <row r="20" spans="1:7" x14ac:dyDescent="0.25">
      <c r="A20" s="69" t="s">
        <v>88</v>
      </c>
      <c r="B20" s="69" t="s">
        <v>292</v>
      </c>
      <c r="C20" s="70">
        <v>2020</v>
      </c>
      <c r="D20" s="70">
        <v>701189</v>
      </c>
      <c r="E20" s="79">
        <v>21.599999999999998</v>
      </c>
      <c r="F20" s="79">
        <v>-9.2034000000000002</v>
      </c>
      <c r="G20" s="71">
        <f t="shared" si="0"/>
        <v>12.396599999999998</v>
      </c>
    </row>
    <row r="21" spans="1:7" x14ac:dyDescent="0.25">
      <c r="A21" s="69" t="s">
        <v>88</v>
      </c>
      <c r="B21" s="69" t="s">
        <v>293</v>
      </c>
      <c r="C21" s="70">
        <v>2020</v>
      </c>
      <c r="D21" s="70">
        <v>701191</v>
      </c>
      <c r="E21" s="79">
        <v>3.6</v>
      </c>
      <c r="F21" s="79">
        <v>3.3228</v>
      </c>
      <c r="G21" s="71">
        <f t="shared" si="0"/>
        <v>6.9228000000000005</v>
      </c>
    </row>
    <row r="22" spans="1:7" x14ac:dyDescent="0.25">
      <c r="A22" s="69" t="s">
        <v>88</v>
      </c>
      <c r="B22" s="69" t="s">
        <v>294</v>
      </c>
      <c r="C22" s="70">
        <v>2020</v>
      </c>
      <c r="D22" s="70">
        <v>701193</v>
      </c>
      <c r="E22" s="79">
        <v>50.4</v>
      </c>
      <c r="F22" s="79">
        <v>-4.8204000000000002</v>
      </c>
      <c r="G22" s="71">
        <f t="shared" si="0"/>
        <v>45.579599999999999</v>
      </c>
    </row>
    <row r="23" spans="1:7" x14ac:dyDescent="0.25">
      <c r="A23" s="69" t="s">
        <v>88</v>
      </c>
      <c r="B23" s="69" t="s">
        <v>295</v>
      </c>
      <c r="C23" s="70">
        <v>2020</v>
      </c>
      <c r="D23" s="70">
        <v>701195</v>
      </c>
      <c r="E23" s="79">
        <v>39.6</v>
      </c>
      <c r="F23" s="79">
        <v>-13.413599999999999</v>
      </c>
      <c r="G23" s="71">
        <f t="shared" si="0"/>
        <v>26.186400000000003</v>
      </c>
    </row>
    <row r="24" spans="1:7" x14ac:dyDescent="0.25">
      <c r="A24" s="69" t="s">
        <v>88</v>
      </c>
      <c r="B24" s="69" t="s">
        <v>296</v>
      </c>
      <c r="C24" s="70">
        <v>2020</v>
      </c>
      <c r="D24" s="70">
        <v>701197</v>
      </c>
      <c r="E24" s="79">
        <v>54</v>
      </c>
      <c r="F24" s="79">
        <v>-9.7595999999999989</v>
      </c>
      <c r="G24" s="71">
        <f t="shared" si="0"/>
        <v>44.240400000000001</v>
      </c>
    </row>
    <row r="25" spans="1:7" x14ac:dyDescent="0.25">
      <c r="A25" s="69" t="s">
        <v>88</v>
      </c>
      <c r="B25" s="69" t="s">
        <v>297</v>
      </c>
      <c r="C25" s="70">
        <v>2020</v>
      </c>
      <c r="D25" s="70">
        <v>701199</v>
      </c>
      <c r="E25" s="79">
        <v>45</v>
      </c>
      <c r="F25" s="79">
        <v>-19.259999999999998</v>
      </c>
      <c r="G25" s="71">
        <f t="shared" si="0"/>
        <v>25.740000000000002</v>
      </c>
    </row>
    <row r="26" spans="1:7" x14ac:dyDescent="0.25">
      <c r="A26" s="69" t="s">
        <v>88</v>
      </c>
      <c r="B26" s="69" t="s">
        <v>298</v>
      </c>
      <c r="C26" s="70">
        <v>2020</v>
      </c>
      <c r="D26" s="70">
        <v>701207</v>
      </c>
      <c r="E26" s="79">
        <v>14.4</v>
      </c>
      <c r="F26" s="79">
        <v>7.7021999999999995</v>
      </c>
      <c r="G26" s="71">
        <f t="shared" si="0"/>
        <v>22.1022</v>
      </c>
    </row>
    <row r="27" spans="1:7" x14ac:dyDescent="0.25">
      <c r="A27" s="69" t="s">
        <v>88</v>
      </c>
      <c r="B27" s="69" t="s">
        <v>299</v>
      </c>
      <c r="C27" s="70">
        <v>2020</v>
      </c>
      <c r="D27" s="70">
        <v>701209</v>
      </c>
      <c r="E27" s="79">
        <v>111.6</v>
      </c>
      <c r="F27" s="79">
        <v>-61.146000000000001</v>
      </c>
      <c r="G27" s="71">
        <f t="shared" si="0"/>
        <v>50.453999999999994</v>
      </c>
    </row>
    <row r="28" spans="1:7" x14ac:dyDescent="0.25">
      <c r="A28" s="69" t="s">
        <v>88</v>
      </c>
      <c r="B28" s="69" t="s">
        <v>300</v>
      </c>
      <c r="C28" s="70">
        <v>2020</v>
      </c>
      <c r="D28" s="70">
        <v>701211</v>
      </c>
      <c r="E28" s="79">
        <v>125.99999999999999</v>
      </c>
      <c r="F28" s="79">
        <v>-54.939599999999999</v>
      </c>
      <c r="G28" s="71">
        <f t="shared" si="0"/>
        <v>71.060399999999987</v>
      </c>
    </row>
    <row r="29" spans="1:7" x14ac:dyDescent="0.25">
      <c r="A29" s="69" t="s">
        <v>88</v>
      </c>
      <c r="B29" s="69" t="s">
        <v>301</v>
      </c>
      <c r="C29" s="70">
        <v>2020</v>
      </c>
      <c r="D29" s="70">
        <v>701213</v>
      </c>
      <c r="E29" s="79">
        <v>365.4</v>
      </c>
      <c r="F29" s="79">
        <v>-336.59999999999997</v>
      </c>
      <c r="G29" s="71">
        <f t="shared" si="0"/>
        <v>28.800000000000011</v>
      </c>
    </row>
    <row r="30" spans="1:7" x14ac:dyDescent="0.25">
      <c r="A30" s="69" t="s">
        <v>88</v>
      </c>
      <c r="B30" s="69" t="s">
        <v>302</v>
      </c>
      <c r="C30" s="70">
        <v>2020</v>
      </c>
      <c r="D30" s="70">
        <v>701215</v>
      </c>
      <c r="E30" s="79">
        <v>90</v>
      </c>
      <c r="F30" s="79">
        <v>-25.682399999999998</v>
      </c>
      <c r="G30" s="71">
        <f t="shared" si="0"/>
        <v>64.317599999999999</v>
      </c>
    </row>
    <row r="31" spans="1:7" x14ac:dyDescent="0.25">
      <c r="A31" s="69" t="s">
        <v>88</v>
      </c>
      <c r="B31" s="69" t="s">
        <v>303</v>
      </c>
      <c r="C31" s="70">
        <v>2020</v>
      </c>
      <c r="D31" s="70">
        <v>701217</v>
      </c>
      <c r="E31" s="79">
        <v>59.4</v>
      </c>
      <c r="F31" s="79">
        <v>-21.371399999999998</v>
      </c>
      <c r="G31" s="71">
        <f t="shared" si="0"/>
        <v>38.028599999999997</v>
      </c>
    </row>
    <row r="32" spans="1:7" x14ac:dyDescent="0.25">
      <c r="A32" s="69" t="s">
        <v>69</v>
      </c>
      <c r="B32" s="69" t="s">
        <v>90</v>
      </c>
      <c r="C32" s="70">
        <v>2020</v>
      </c>
      <c r="D32" s="70">
        <v>701221</v>
      </c>
      <c r="E32" s="79">
        <v>180.00000000000003</v>
      </c>
      <c r="F32" s="79">
        <v>-25.2</v>
      </c>
      <c r="G32" s="71">
        <f t="shared" si="0"/>
        <v>154.80000000000004</v>
      </c>
    </row>
    <row r="33" spans="1:7" x14ac:dyDescent="0.25">
      <c r="A33" s="69" t="s">
        <v>282</v>
      </c>
      <c r="B33" s="69" t="s">
        <v>158</v>
      </c>
      <c r="C33" s="70">
        <v>2020</v>
      </c>
      <c r="D33" s="70">
        <v>701201</v>
      </c>
      <c r="E33" s="79">
        <v>553.46341463414637</v>
      </c>
      <c r="F33" s="79">
        <v>-426.40199999999999</v>
      </c>
      <c r="G33" s="71">
        <f t="shared" si="0"/>
        <v>127.06141463414639</v>
      </c>
    </row>
    <row r="34" spans="1:7" x14ac:dyDescent="0.25">
      <c r="A34" s="69" t="s">
        <v>56</v>
      </c>
      <c r="B34" s="69" t="s">
        <v>159</v>
      </c>
      <c r="C34" s="70">
        <v>2020</v>
      </c>
      <c r="D34" s="70">
        <v>701155</v>
      </c>
      <c r="E34" s="79">
        <v>23304.18</v>
      </c>
      <c r="F34" s="79">
        <v>-11213.642214000001</v>
      </c>
      <c r="G34" s="71">
        <f t="shared" si="0"/>
        <v>12090.537785999999</v>
      </c>
    </row>
    <row r="35" spans="1:7" x14ac:dyDescent="0.25">
      <c r="A35" s="69" t="s">
        <v>53</v>
      </c>
      <c r="B35" s="69" t="s">
        <v>160</v>
      </c>
      <c r="C35" s="70">
        <v>2020</v>
      </c>
      <c r="D35" s="70">
        <v>701169</v>
      </c>
      <c r="E35" s="79">
        <v>594</v>
      </c>
      <c r="F35" s="79">
        <v>-171.12491999999997</v>
      </c>
      <c r="G35" s="71">
        <f t="shared" si="0"/>
        <v>422.87508000000003</v>
      </c>
    </row>
    <row r="36" spans="1:7" x14ac:dyDescent="0.25">
      <c r="A36" s="69" t="s">
        <v>282</v>
      </c>
      <c r="B36" s="69" t="s">
        <v>304</v>
      </c>
      <c r="C36" s="70">
        <v>2020</v>
      </c>
      <c r="D36" s="70">
        <v>701171</v>
      </c>
      <c r="E36" s="79">
        <v>31.32</v>
      </c>
      <c r="F36" s="79">
        <v>-17.884799999999998</v>
      </c>
      <c r="G36" s="71">
        <f t="shared" si="0"/>
        <v>13.435200000000002</v>
      </c>
    </row>
    <row r="37" spans="1:7" x14ac:dyDescent="0.25">
      <c r="A37" s="69" t="s">
        <v>282</v>
      </c>
      <c r="B37" s="69" t="s">
        <v>305</v>
      </c>
      <c r="C37" s="70">
        <v>2020</v>
      </c>
      <c r="D37" s="70">
        <v>701231</v>
      </c>
      <c r="E37" s="79">
        <v>261.00487804878048</v>
      </c>
      <c r="F37" s="79">
        <v>-211.68</v>
      </c>
      <c r="G37" s="71">
        <f t="shared" si="0"/>
        <v>49.324878048780477</v>
      </c>
    </row>
    <row r="38" spans="1:7" x14ac:dyDescent="0.25">
      <c r="A38" s="69" t="s">
        <v>282</v>
      </c>
      <c r="B38" s="69" t="s">
        <v>306</v>
      </c>
      <c r="C38" s="70">
        <v>2020</v>
      </c>
      <c r="D38" s="70">
        <v>701173</v>
      </c>
      <c r="E38" s="79">
        <v>160.16</v>
      </c>
      <c r="F38" s="79">
        <v>-114.98399999999999</v>
      </c>
      <c r="G38" s="71">
        <f t="shared" si="0"/>
        <v>45.176000000000002</v>
      </c>
    </row>
    <row r="39" spans="1:7" x14ac:dyDescent="0.25">
      <c r="A39" s="69" t="s">
        <v>282</v>
      </c>
      <c r="B39" s="69" t="s">
        <v>307</v>
      </c>
      <c r="C39" s="70">
        <v>2020</v>
      </c>
      <c r="D39" s="70">
        <v>701239</v>
      </c>
      <c r="E39" s="79">
        <v>9</v>
      </c>
      <c r="F39" s="79">
        <v>-8.7839999999999989</v>
      </c>
      <c r="G39" s="71">
        <f t="shared" si="0"/>
        <v>0.21600000000000108</v>
      </c>
    </row>
    <row r="40" spans="1:7" x14ac:dyDescent="0.25">
      <c r="A40" s="69" t="s">
        <v>308</v>
      </c>
      <c r="B40" s="69" t="s">
        <v>162</v>
      </c>
      <c r="C40" s="70">
        <v>2020</v>
      </c>
      <c r="D40" s="70">
        <v>701175</v>
      </c>
      <c r="E40" s="79">
        <v>0.28000000000000003</v>
      </c>
      <c r="F40" s="79">
        <v>-0.27</v>
      </c>
      <c r="G40" s="71">
        <f t="shared" si="0"/>
        <v>1.0000000000000009E-2</v>
      </c>
    </row>
    <row r="41" spans="1:7" x14ac:dyDescent="0.25">
      <c r="A41" s="69" t="s">
        <v>308</v>
      </c>
      <c r="B41" s="69" t="s">
        <v>309</v>
      </c>
      <c r="C41" s="70">
        <v>2020</v>
      </c>
      <c r="D41" s="70">
        <v>701177</v>
      </c>
      <c r="E41" s="79">
        <v>0.44</v>
      </c>
      <c r="F41" s="79">
        <v>3.6576</v>
      </c>
      <c r="G41" s="71">
        <f t="shared" si="0"/>
        <v>4.0975999999999999</v>
      </c>
    </row>
    <row r="42" spans="1:7" x14ac:dyDescent="0.25">
      <c r="A42" s="69" t="s">
        <v>308</v>
      </c>
      <c r="B42" s="69" t="s">
        <v>310</v>
      </c>
      <c r="C42" s="70">
        <v>2020</v>
      </c>
      <c r="D42" s="70">
        <v>701179</v>
      </c>
      <c r="E42" s="79">
        <v>270</v>
      </c>
      <c r="F42" s="79">
        <v>-127.5354</v>
      </c>
      <c r="G42" s="71">
        <f t="shared" si="0"/>
        <v>142.46460000000002</v>
      </c>
    </row>
    <row r="43" spans="1:7" x14ac:dyDescent="0.25">
      <c r="A43" s="69" t="s">
        <v>308</v>
      </c>
      <c r="B43" s="69" t="s">
        <v>311</v>
      </c>
      <c r="C43" s="70">
        <v>2020</v>
      </c>
      <c r="D43" s="70">
        <v>701181</v>
      </c>
      <c r="E43" s="79">
        <v>0.28000000000000003</v>
      </c>
      <c r="F43" s="79">
        <v>0.2412</v>
      </c>
      <c r="G43" s="71">
        <f t="shared" si="0"/>
        <v>0.5212</v>
      </c>
    </row>
    <row r="44" spans="1:7" x14ac:dyDescent="0.25">
      <c r="A44" s="69" t="s">
        <v>282</v>
      </c>
      <c r="B44" s="69" t="s">
        <v>312</v>
      </c>
      <c r="C44" s="70">
        <v>2020</v>
      </c>
      <c r="D44" s="70">
        <v>701225</v>
      </c>
      <c r="E44" s="79">
        <v>108.00000000000001</v>
      </c>
      <c r="F44" s="79">
        <v>-86.507999999999996</v>
      </c>
      <c r="G44" s="71">
        <f t="shared" si="0"/>
        <v>21.492000000000019</v>
      </c>
    </row>
    <row r="45" spans="1:7" x14ac:dyDescent="0.25">
      <c r="A45" s="69" t="s">
        <v>282</v>
      </c>
      <c r="B45" s="69" t="s">
        <v>313</v>
      </c>
      <c r="C45" s="70">
        <v>2020</v>
      </c>
      <c r="D45" s="70">
        <v>701233</v>
      </c>
      <c r="E45" s="79">
        <v>28.8</v>
      </c>
      <c r="F45" s="79">
        <v>-21.617999999999999</v>
      </c>
      <c r="G45" s="71">
        <f t="shared" si="0"/>
        <v>7.1820000000000022</v>
      </c>
    </row>
    <row r="46" spans="1:7" x14ac:dyDescent="0.25">
      <c r="A46" s="69" t="s">
        <v>282</v>
      </c>
      <c r="B46" s="69" t="s">
        <v>314</v>
      </c>
      <c r="C46" s="70">
        <v>2020</v>
      </c>
      <c r="D46" s="70">
        <v>701241</v>
      </c>
      <c r="E46" s="79">
        <v>3.24</v>
      </c>
      <c r="F46" s="79">
        <v>-3.2399999999999998</v>
      </c>
      <c r="G46" s="71">
        <f t="shared" si="0"/>
        <v>0</v>
      </c>
    </row>
    <row r="47" spans="1:7" x14ac:dyDescent="0.25">
      <c r="A47" s="69" t="s">
        <v>282</v>
      </c>
      <c r="B47" s="69" t="s">
        <v>315</v>
      </c>
      <c r="C47" s="70">
        <v>2020</v>
      </c>
      <c r="D47" s="70">
        <v>701243</v>
      </c>
      <c r="E47" s="79">
        <v>28.8</v>
      </c>
      <c r="F47" s="79">
        <v>-21.6432</v>
      </c>
      <c r="G47" s="71">
        <f t="shared" si="0"/>
        <v>7.1568000000000005</v>
      </c>
    </row>
    <row r="48" spans="1:7" x14ac:dyDescent="0.25">
      <c r="A48" s="69" t="s">
        <v>282</v>
      </c>
      <c r="B48" s="69" t="s">
        <v>316</v>
      </c>
      <c r="C48" s="70">
        <v>2020</v>
      </c>
      <c r="D48" s="70">
        <v>701245</v>
      </c>
      <c r="E48" s="79">
        <v>59.404878048780496</v>
      </c>
      <c r="F48" s="79">
        <v>-19.231200000000001</v>
      </c>
      <c r="G48" s="71">
        <f t="shared" si="0"/>
        <v>40.173678048780495</v>
      </c>
    </row>
    <row r="49" spans="1:7" x14ac:dyDescent="0.25">
      <c r="A49" s="69" t="s">
        <v>282</v>
      </c>
      <c r="B49" s="69" t="s">
        <v>317</v>
      </c>
      <c r="C49" s="70">
        <v>2020</v>
      </c>
      <c r="D49" s="70">
        <v>701223</v>
      </c>
      <c r="E49" s="79">
        <v>91.22</v>
      </c>
      <c r="F49" s="79">
        <v>-47.9358</v>
      </c>
      <c r="G49" s="71">
        <f t="shared" si="0"/>
        <v>43.284199999999998</v>
      </c>
    </row>
    <row r="50" spans="1:7" x14ac:dyDescent="0.25">
      <c r="A50" s="69" t="s">
        <v>282</v>
      </c>
      <c r="B50" s="69" t="s">
        <v>318</v>
      </c>
      <c r="C50" s="70">
        <v>2020</v>
      </c>
      <c r="D50" s="70">
        <v>701235</v>
      </c>
      <c r="E50" s="79">
        <v>144</v>
      </c>
      <c r="F50" s="79">
        <v>-1.6847999999999999</v>
      </c>
      <c r="G50" s="71">
        <f t="shared" si="0"/>
        <v>142.3152</v>
      </c>
    </row>
    <row r="51" spans="1:7" x14ac:dyDescent="0.25">
      <c r="A51" s="69" t="s">
        <v>282</v>
      </c>
      <c r="B51" s="69" t="s">
        <v>319</v>
      </c>
      <c r="C51" s="70">
        <v>2020</v>
      </c>
      <c r="D51" s="70">
        <v>701203</v>
      </c>
      <c r="E51" s="79">
        <v>85.502439024390256</v>
      </c>
      <c r="F51" s="79">
        <v>-56.365200000000002</v>
      </c>
      <c r="G51" s="71">
        <f t="shared" si="0"/>
        <v>29.137239024390254</v>
      </c>
    </row>
    <row r="52" spans="1:7" ht="15" customHeight="1" x14ac:dyDescent="0.25">
      <c r="A52" s="69" t="s">
        <v>308</v>
      </c>
      <c r="B52" s="82" t="s">
        <v>320</v>
      </c>
      <c r="C52" s="70">
        <v>2020</v>
      </c>
      <c r="D52" s="70">
        <v>701237</v>
      </c>
      <c r="E52" s="79">
        <v>135.00487804878048</v>
      </c>
      <c r="F52" s="79">
        <v>-57.848399999999998</v>
      </c>
      <c r="G52" s="71">
        <f t="shared" si="0"/>
        <v>77.156478048780485</v>
      </c>
    </row>
    <row r="53" spans="1:7" ht="12" customHeight="1" x14ac:dyDescent="0.25">
      <c r="A53" s="69" t="s">
        <v>282</v>
      </c>
      <c r="B53" s="69" t="s">
        <v>321</v>
      </c>
      <c r="C53" s="70">
        <v>2020</v>
      </c>
      <c r="D53" s="70">
        <v>701205</v>
      </c>
      <c r="E53" s="79">
        <v>162</v>
      </c>
      <c r="F53" s="79">
        <v>-141.24959999999999</v>
      </c>
      <c r="G53" s="71">
        <f t="shared" si="0"/>
        <v>20.750400000000013</v>
      </c>
    </row>
    <row r="54" spans="1:7" x14ac:dyDescent="0.25">
      <c r="D54" s="67"/>
    </row>
    <row r="55" spans="1:7" ht="21" x14ac:dyDescent="0.25">
      <c r="D55" s="72"/>
      <c r="E55" s="80" t="s">
        <v>31</v>
      </c>
      <c r="F55" s="80" t="s">
        <v>32</v>
      </c>
      <c r="G55" s="80" t="s">
        <v>33</v>
      </c>
    </row>
    <row r="56" spans="1:7" x14ac:dyDescent="0.25">
      <c r="D56" s="72"/>
      <c r="E56" s="77" t="s">
        <v>34</v>
      </c>
      <c r="F56" s="77" t="s">
        <v>34</v>
      </c>
      <c r="G56" s="77" t="s">
        <v>34</v>
      </c>
    </row>
    <row r="57" spans="1:7" x14ac:dyDescent="0.25">
      <c r="D57" s="81" t="s">
        <v>35</v>
      </c>
      <c r="E57" s="71">
        <f>SUM(E5:E53)</f>
        <v>43507.034634146345</v>
      </c>
      <c r="F57" s="71">
        <f>SUM(F5:F53)</f>
        <v>-7889.6718540000038</v>
      </c>
      <c r="G57" s="71">
        <f>SUM(G5:G53)</f>
        <v>35617.36278014633</v>
      </c>
    </row>
  </sheetData>
  <conditionalFormatting sqref="B2">
    <cfRule type="cellIs" dxfId="66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6"/>
  <sheetViews>
    <sheetView workbookViewId="0"/>
  </sheetViews>
  <sheetFormatPr defaultColWidth="12.453125" defaultRowHeight="10.5" x14ac:dyDescent="0.25"/>
  <cols>
    <col min="1" max="1" width="56.54296875" style="68" customWidth="1"/>
    <col min="2" max="2" width="82.453125" style="68" bestFit="1" customWidth="1"/>
    <col min="3" max="3" width="16.81640625" style="68" bestFit="1" customWidth="1"/>
    <col min="4" max="4" width="27.81640625" style="68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2020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66" t="s">
        <v>2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282</v>
      </c>
      <c r="B5" s="69" t="s">
        <v>79</v>
      </c>
      <c r="C5" s="70">
        <v>2020</v>
      </c>
      <c r="D5" s="70">
        <v>700930</v>
      </c>
      <c r="E5" s="71">
        <v>215.29</v>
      </c>
      <c r="F5" s="71">
        <v>0</v>
      </c>
      <c r="G5" s="71">
        <f>E5+F5</f>
        <v>215.29</v>
      </c>
    </row>
    <row r="6" spans="1:7" x14ac:dyDescent="0.25">
      <c r="A6" s="69" t="s">
        <v>324</v>
      </c>
      <c r="B6" s="69"/>
      <c r="C6" s="70">
        <v>2020</v>
      </c>
      <c r="D6" s="70">
        <v>700912</v>
      </c>
      <c r="E6" s="71">
        <v>348225.23</v>
      </c>
      <c r="F6" s="71">
        <v>7589.93</v>
      </c>
      <c r="G6" s="71">
        <f t="shared" ref="G6:G51" si="0">E6+F6</f>
        <v>355815.16</v>
      </c>
    </row>
    <row r="7" spans="1:7" x14ac:dyDescent="0.25">
      <c r="A7" s="69" t="s">
        <v>282</v>
      </c>
      <c r="B7" s="69" t="s">
        <v>80</v>
      </c>
      <c r="C7" s="70">
        <v>2020</v>
      </c>
      <c r="D7" s="70">
        <v>700933</v>
      </c>
      <c r="E7" s="71">
        <v>20171.75</v>
      </c>
      <c r="F7" s="71">
        <v>-333.89</v>
      </c>
      <c r="G7" s="71">
        <f t="shared" si="0"/>
        <v>19837.86</v>
      </c>
    </row>
    <row r="8" spans="1:7" x14ac:dyDescent="0.25">
      <c r="A8" s="69" t="s">
        <v>282</v>
      </c>
      <c r="B8" s="69" t="s">
        <v>80</v>
      </c>
      <c r="C8" s="70">
        <v>2020</v>
      </c>
      <c r="D8" s="70">
        <v>700934</v>
      </c>
      <c r="E8" s="71">
        <v>3679</v>
      </c>
      <c r="F8" s="71">
        <v>-74.489999999999995</v>
      </c>
      <c r="G8" s="71">
        <f t="shared" si="0"/>
        <v>3604.51</v>
      </c>
    </row>
    <row r="9" spans="1:7" x14ac:dyDescent="0.25">
      <c r="A9" s="69" t="s">
        <v>325</v>
      </c>
      <c r="B9" s="69" t="s">
        <v>81</v>
      </c>
      <c r="C9" s="70">
        <v>2020</v>
      </c>
      <c r="D9" s="70">
        <v>700937</v>
      </c>
      <c r="E9" s="71">
        <v>2321971.27</v>
      </c>
      <c r="F9" s="71">
        <v>-27104.07</v>
      </c>
      <c r="G9" s="71">
        <f t="shared" si="0"/>
        <v>2294867.2000000002</v>
      </c>
    </row>
    <row r="10" spans="1:7" x14ac:dyDescent="0.25">
      <c r="A10" s="69" t="s">
        <v>326</v>
      </c>
      <c r="B10" s="69" t="s">
        <v>327</v>
      </c>
      <c r="C10" s="70">
        <v>2020</v>
      </c>
      <c r="D10" s="70">
        <v>700946</v>
      </c>
      <c r="E10" s="71">
        <v>562303.26</v>
      </c>
      <c r="F10" s="71">
        <v>49696.79</v>
      </c>
      <c r="G10" s="71">
        <f t="shared" si="0"/>
        <v>612000.05000000005</v>
      </c>
    </row>
    <row r="11" spans="1:7" x14ac:dyDescent="0.25">
      <c r="A11" s="69" t="s">
        <v>325</v>
      </c>
      <c r="B11" s="69" t="s">
        <v>82</v>
      </c>
      <c r="C11" s="70">
        <v>2020</v>
      </c>
      <c r="D11" s="70">
        <v>700929</v>
      </c>
      <c r="E11" s="71">
        <v>5083</v>
      </c>
      <c r="F11" s="71">
        <v>76.150000000000006</v>
      </c>
      <c r="G11" s="71">
        <f t="shared" si="0"/>
        <v>5159.1499999999996</v>
      </c>
    </row>
    <row r="12" spans="1:7" x14ac:dyDescent="0.25">
      <c r="A12" s="69" t="s">
        <v>325</v>
      </c>
      <c r="B12" s="69" t="s">
        <v>83</v>
      </c>
      <c r="C12" s="70">
        <v>2020</v>
      </c>
      <c r="D12" s="70">
        <v>700938</v>
      </c>
      <c r="E12" s="71">
        <v>40368</v>
      </c>
      <c r="F12" s="71">
        <v>-2057.12</v>
      </c>
      <c r="G12" s="71">
        <f t="shared" si="0"/>
        <v>38310.879999999997</v>
      </c>
    </row>
    <row r="13" spans="1:7" x14ac:dyDescent="0.25">
      <c r="A13" s="69" t="s">
        <v>328</v>
      </c>
      <c r="B13" s="69" t="s">
        <v>286</v>
      </c>
      <c r="C13" s="70">
        <v>2020</v>
      </c>
      <c r="D13" s="70">
        <v>700939</v>
      </c>
      <c r="E13" s="71">
        <v>37769.49</v>
      </c>
      <c r="F13" s="71">
        <v>-3386.63</v>
      </c>
      <c r="G13" s="71">
        <f t="shared" si="0"/>
        <v>34382.86</v>
      </c>
    </row>
    <row r="14" spans="1:7" x14ac:dyDescent="0.25">
      <c r="A14" s="69" t="s">
        <v>329</v>
      </c>
      <c r="B14" s="69" t="s">
        <v>330</v>
      </c>
      <c r="C14" s="70">
        <v>2020</v>
      </c>
      <c r="D14" s="70">
        <v>700935</v>
      </c>
      <c r="E14" s="71">
        <v>4937486.92</v>
      </c>
      <c r="F14" s="71">
        <v>101408.55</v>
      </c>
      <c r="G14" s="71">
        <f t="shared" si="0"/>
        <v>5038895.47</v>
      </c>
    </row>
    <row r="15" spans="1:7" x14ac:dyDescent="0.25">
      <c r="A15" s="69" t="s">
        <v>282</v>
      </c>
      <c r="B15" s="69" t="s">
        <v>331</v>
      </c>
      <c r="C15" s="70">
        <v>2020</v>
      </c>
      <c r="D15" s="70">
        <v>700940</v>
      </c>
      <c r="E15" s="71">
        <v>248510.26000000272</v>
      </c>
      <c r="F15" s="71">
        <v>-6541.97</v>
      </c>
      <c r="G15" s="71">
        <f t="shared" si="0"/>
        <v>241968.29000000271</v>
      </c>
    </row>
    <row r="16" spans="1:7" x14ac:dyDescent="0.25">
      <c r="A16" s="69" t="s">
        <v>324</v>
      </c>
      <c r="B16" s="69" t="s">
        <v>84</v>
      </c>
      <c r="C16" s="70">
        <v>2020</v>
      </c>
      <c r="D16" s="70">
        <v>700931</v>
      </c>
      <c r="E16" s="71">
        <v>82784.44</v>
      </c>
      <c r="F16" s="71">
        <v>-146.83000000000001</v>
      </c>
      <c r="G16" s="71">
        <f t="shared" si="0"/>
        <v>82637.61</v>
      </c>
    </row>
    <row r="17" spans="1:7" x14ac:dyDescent="0.25">
      <c r="A17" s="69" t="s">
        <v>85</v>
      </c>
      <c r="B17" s="69"/>
      <c r="C17" s="70">
        <v>2020</v>
      </c>
      <c r="D17" s="70">
        <v>700942</v>
      </c>
      <c r="E17" s="71">
        <v>10851.38</v>
      </c>
      <c r="F17" s="71">
        <v>167.24</v>
      </c>
      <c r="G17" s="71">
        <f t="shared" si="0"/>
        <v>11018.619999999999</v>
      </c>
    </row>
    <row r="18" spans="1:7" x14ac:dyDescent="0.25">
      <c r="A18" s="69" t="s">
        <v>85</v>
      </c>
      <c r="B18" s="69" t="s">
        <v>68</v>
      </c>
      <c r="C18" s="70">
        <v>2020</v>
      </c>
      <c r="D18" s="70">
        <v>700947</v>
      </c>
      <c r="E18" s="71">
        <v>237.28</v>
      </c>
      <c r="F18" s="71">
        <v>0</v>
      </c>
      <c r="G18" s="71">
        <f t="shared" si="0"/>
        <v>237.28</v>
      </c>
    </row>
    <row r="19" spans="1:7" x14ac:dyDescent="0.25">
      <c r="A19" s="69" t="s">
        <v>332</v>
      </c>
      <c r="B19" s="69" t="s">
        <v>333</v>
      </c>
      <c r="C19" s="70">
        <v>2020</v>
      </c>
      <c r="D19" s="70">
        <v>700908</v>
      </c>
      <c r="E19" s="71">
        <v>2487749.25</v>
      </c>
      <c r="F19" s="71">
        <v>852785.77</v>
      </c>
      <c r="G19" s="71">
        <f t="shared" si="0"/>
        <v>3340535.02</v>
      </c>
    </row>
    <row r="20" spans="1:7" x14ac:dyDescent="0.25">
      <c r="A20" s="69" t="s">
        <v>332</v>
      </c>
      <c r="B20" s="69" t="s">
        <v>334</v>
      </c>
      <c r="C20" s="70">
        <v>2020</v>
      </c>
      <c r="D20" s="70">
        <v>700909</v>
      </c>
      <c r="E20" s="71">
        <v>4938856.83</v>
      </c>
      <c r="F20" s="71">
        <v>-269886.62</v>
      </c>
      <c r="G20" s="71">
        <f t="shared" si="0"/>
        <v>4668970.21</v>
      </c>
    </row>
    <row r="21" spans="1:7" x14ac:dyDescent="0.25">
      <c r="A21" s="69" t="s">
        <v>332</v>
      </c>
      <c r="B21" s="69" t="s">
        <v>333</v>
      </c>
      <c r="C21" s="70">
        <v>2020</v>
      </c>
      <c r="D21" s="70" t="s">
        <v>92</v>
      </c>
      <c r="E21" s="71">
        <v>200</v>
      </c>
      <c r="F21" s="71">
        <v>0</v>
      </c>
      <c r="G21" s="71">
        <f t="shared" si="0"/>
        <v>200</v>
      </c>
    </row>
    <row r="22" spans="1:7" x14ac:dyDescent="0.25">
      <c r="A22" s="69" t="s">
        <v>332</v>
      </c>
      <c r="B22" s="69" t="s">
        <v>333</v>
      </c>
      <c r="C22" s="70">
        <v>2020</v>
      </c>
      <c r="D22" s="70" t="s">
        <v>93</v>
      </c>
      <c r="E22" s="71">
        <v>1000</v>
      </c>
      <c r="F22" s="71">
        <v>0</v>
      </c>
      <c r="G22" s="71">
        <f t="shared" si="0"/>
        <v>1000</v>
      </c>
    </row>
    <row r="23" spans="1:7" x14ac:dyDescent="0.25">
      <c r="A23" s="69" t="s">
        <v>332</v>
      </c>
      <c r="B23" s="69" t="s">
        <v>333</v>
      </c>
      <c r="C23" s="70">
        <v>2020</v>
      </c>
      <c r="D23" s="70" t="s">
        <v>94</v>
      </c>
      <c r="E23" s="71">
        <v>80000</v>
      </c>
      <c r="F23" s="71">
        <v>0</v>
      </c>
      <c r="G23" s="71">
        <f t="shared" si="0"/>
        <v>80000</v>
      </c>
    </row>
    <row r="24" spans="1:7" x14ac:dyDescent="0.25">
      <c r="A24" s="69" t="s">
        <v>332</v>
      </c>
      <c r="B24" s="69" t="s">
        <v>333</v>
      </c>
      <c r="C24" s="70">
        <v>2020</v>
      </c>
      <c r="D24" s="70" t="s">
        <v>95</v>
      </c>
      <c r="E24" s="71">
        <v>995.48</v>
      </c>
      <c r="F24" s="71">
        <v>0</v>
      </c>
      <c r="G24" s="71">
        <f t="shared" si="0"/>
        <v>995.48</v>
      </c>
    </row>
    <row r="25" spans="1:7" x14ac:dyDescent="0.25">
      <c r="A25" s="69" t="s">
        <v>332</v>
      </c>
      <c r="B25" s="69" t="s">
        <v>333</v>
      </c>
      <c r="C25" s="70">
        <v>2020</v>
      </c>
      <c r="D25" s="70" t="s">
        <v>96</v>
      </c>
      <c r="E25" s="71">
        <v>50046.67</v>
      </c>
      <c r="F25" s="71">
        <v>0</v>
      </c>
      <c r="G25" s="71">
        <f t="shared" si="0"/>
        <v>50046.67</v>
      </c>
    </row>
    <row r="26" spans="1:7" x14ac:dyDescent="0.25">
      <c r="A26" s="69" t="s">
        <v>332</v>
      </c>
      <c r="B26" s="69" t="s">
        <v>334</v>
      </c>
      <c r="C26" s="70">
        <v>2020</v>
      </c>
      <c r="D26" s="70" t="s">
        <v>97</v>
      </c>
      <c r="E26" s="71">
        <v>20000</v>
      </c>
      <c r="F26" s="71">
        <v>0</v>
      </c>
      <c r="G26" s="71">
        <f t="shared" si="0"/>
        <v>20000</v>
      </c>
    </row>
    <row r="27" spans="1:7" x14ac:dyDescent="0.25">
      <c r="A27" s="69" t="s">
        <v>86</v>
      </c>
      <c r="B27" s="69" t="s">
        <v>87</v>
      </c>
      <c r="C27" s="70">
        <v>2020</v>
      </c>
      <c r="D27" s="70">
        <v>700910</v>
      </c>
      <c r="E27" s="71">
        <v>1508.58</v>
      </c>
      <c r="F27" s="71">
        <v>0</v>
      </c>
      <c r="G27" s="71">
        <f t="shared" si="0"/>
        <v>1508.58</v>
      </c>
    </row>
    <row r="28" spans="1:7" x14ac:dyDescent="0.25">
      <c r="A28" s="69" t="s">
        <v>282</v>
      </c>
      <c r="B28" s="69" t="s">
        <v>335</v>
      </c>
      <c r="C28" s="70">
        <v>2020</v>
      </c>
      <c r="D28" s="70">
        <v>700945</v>
      </c>
      <c r="E28" s="71">
        <v>5898.39</v>
      </c>
      <c r="F28" s="71">
        <v>-485.34</v>
      </c>
      <c r="G28" s="71">
        <f t="shared" si="0"/>
        <v>5413.05</v>
      </c>
    </row>
    <row r="29" spans="1:7" x14ac:dyDescent="0.25">
      <c r="A29" s="69" t="s">
        <v>282</v>
      </c>
      <c r="B29" s="69" t="s">
        <v>336</v>
      </c>
      <c r="C29" s="70">
        <v>2020</v>
      </c>
      <c r="D29" s="70">
        <v>700943</v>
      </c>
      <c r="E29" s="71">
        <v>6892.98</v>
      </c>
      <c r="F29" s="71">
        <v>-151.4</v>
      </c>
      <c r="G29" s="71">
        <f t="shared" si="0"/>
        <v>6741.58</v>
      </c>
    </row>
    <row r="30" spans="1:7" x14ac:dyDescent="0.25">
      <c r="A30" s="69" t="s">
        <v>282</v>
      </c>
      <c r="B30" s="69" t="s">
        <v>288</v>
      </c>
      <c r="C30" s="70">
        <v>2020</v>
      </c>
      <c r="D30" s="70">
        <v>700944</v>
      </c>
      <c r="E30" s="71">
        <v>3880.77</v>
      </c>
      <c r="F30" s="71">
        <v>124.77</v>
      </c>
      <c r="G30" s="71">
        <f t="shared" si="0"/>
        <v>4005.54</v>
      </c>
    </row>
    <row r="31" spans="1:7" x14ac:dyDescent="0.25">
      <c r="A31" s="69" t="s">
        <v>88</v>
      </c>
      <c r="B31" s="69" t="s">
        <v>337</v>
      </c>
      <c r="C31" s="70">
        <v>2020</v>
      </c>
      <c r="D31" s="70">
        <v>700913</v>
      </c>
      <c r="E31" s="71">
        <v>395.32</v>
      </c>
      <c r="F31" s="71">
        <v>0</v>
      </c>
      <c r="G31" s="71">
        <f t="shared" si="0"/>
        <v>395.32</v>
      </c>
    </row>
    <row r="32" spans="1:7" x14ac:dyDescent="0.25">
      <c r="A32" s="69" t="s">
        <v>88</v>
      </c>
      <c r="B32" s="69" t="s">
        <v>338</v>
      </c>
      <c r="C32" s="70">
        <v>2020</v>
      </c>
      <c r="D32" s="70">
        <v>700914</v>
      </c>
      <c r="E32" s="71">
        <v>582.72</v>
      </c>
      <c r="F32" s="71">
        <v>0</v>
      </c>
      <c r="G32" s="71">
        <f t="shared" si="0"/>
        <v>582.72</v>
      </c>
    </row>
    <row r="33" spans="1:7" x14ac:dyDescent="0.25">
      <c r="A33" s="69" t="s">
        <v>88</v>
      </c>
      <c r="B33" s="69" t="s">
        <v>339</v>
      </c>
      <c r="C33" s="70">
        <v>2020</v>
      </c>
      <c r="D33" s="70">
        <v>700915</v>
      </c>
      <c r="E33" s="71">
        <v>854.58</v>
      </c>
      <c r="F33" s="71">
        <v>0</v>
      </c>
      <c r="G33" s="71">
        <f t="shared" si="0"/>
        <v>854.58</v>
      </c>
    </row>
    <row r="34" spans="1:7" x14ac:dyDescent="0.25">
      <c r="A34" s="69" t="s">
        <v>89</v>
      </c>
      <c r="B34" s="69" t="s">
        <v>340</v>
      </c>
      <c r="C34" s="70">
        <v>2020</v>
      </c>
      <c r="D34" s="70">
        <v>700916</v>
      </c>
      <c r="E34" s="71">
        <v>718.29</v>
      </c>
      <c r="F34" s="71">
        <v>0</v>
      </c>
      <c r="G34" s="71">
        <f t="shared" si="0"/>
        <v>718.29</v>
      </c>
    </row>
    <row r="35" spans="1:7" x14ac:dyDescent="0.25">
      <c r="A35" s="69" t="s">
        <v>88</v>
      </c>
      <c r="B35" s="69" t="s">
        <v>341</v>
      </c>
      <c r="C35" s="70">
        <v>2020</v>
      </c>
      <c r="D35" s="70">
        <v>700917</v>
      </c>
      <c r="E35" s="71">
        <v>1182.96</v>
      </c>
      <c r="F35" s="71">
        <v>0</v>
      </c>
      <c r="G35" s="71">
        <f t="shared" si="0"/>
        <v>1182.96</v>
      </c>
    </row>
    <row r="36" spans="1:7" x14ac:dyDescent="0.25">
      <c r="A36" s="69" t="s">
        <v>88</v>
      </c>
      <c r="B36" s="69" t="s">
        <v>342</v>
      </c>
      <c r="C36" s="70">
        <v>2020</v>
      </c>
      <c r="D36" s="70">
        <v>700918</v>
      </c>
      <c r="E36" s="71">
        <v>1636.06</v>
      </c>
      <c r="F36" s="71">
        <v>0.48</v>
      </c>
      <c r="G36" s="71">
        <f t="shared" si="0"/>
        <v>1636.54</v>
      </c>
    </row>
    <row r="37" spans="1:7" x14ac:dyDescent="0.25">
      <c r="A37" s="69" t="s">
        <v>88</v>
      </c>
      <c r="B37" s="69" t="s">
        <v>343</v>
      </c>
      <c r="C37" s="70">
        <v>2020</v>
      </c>
      <c r="D37" s="70">
        <v>700919</v>
      </c>
      <c r="E37" s="71">
        <v>2356.83</v>
      </c>
      <c r="F37" s="71">
        <v>1.86</v>
      </c>
      <c r="G37" s="71">
        <f t="shared" si="0"/>
        <v>2358.69</v>
      </c>
    </row>
    <row r="38" spans="1:7" x14ac:dyDescent="0.25">
      <c r="A38" s="69" t="s">
        <v>88</v>
      </c>
      <c r="B38" s="69" t="s">
        <v>344</v>
      </c>
      <c r="C38" s="70">
        <v>2020</v>
      </c>
      <c r="D38" s="70">
        <v>700920</v>
      </c>
      <c r="E38" s="71">
        <v>1436.85</v>
      </c>
      <c r="F38" s="71">
        <v>0</v>
      </c>
      <c r="G38" s="71">
        <f t="shared" si="0"/>
        <v>1436.85</v>
      </c>
    </row>
    <row r="39" spans="1:7" x14ac:dyDescent="0.25">
      <c r="A39" s="69" t="s">
        <v>88</v>
      </c>
      <c r="B39" s="69" t="s">
        <v>345</v>
      </c>
      <c r="C39" s="70">
        <v>2020</v>
      </c>
      <c r="D39" s="70">
        <v>700921</v>
      </c>
      <c r="E39" s="71">
        <v>727.38</v>
      </c>
      <c r="F39" s="71">
        <v>0</v>
      </c>
      <c r="G39" s="71">
        <f t="shared" si="0"/>
        <v>727.38</v>
      </c>
    </row>
    <row r="40" spans="1:7" x14ac:dyDescent="0.25">
      <c r="A40" s="69" t="s">
        <v>88</v>
      </c>
      <c r="B40" s="69" t="s">
        <v>346</v>
      </c>
      <c r="C40" s="70">
        <v>2020</v>
      </c>
      <c r="D40" s="70">
        <v>700922</v>
      </c>
      <c r="E40" s="71">
        <v>896.98</v>
      </c>
      <c r="F40" s="71">
        <v>0</v>
      </c>
      <c r="G40" s="71">
        <f t="shared" si="0"/>
        <v>896.98</v>
      </c>
    </row>
    <row r="41" spans="1:7" x14ac:dyDescent="0.25">
      <c r="A41" s="69" t="s">
        <v>88</v>
      </c>
      <c r="B41" s="69" t="s">
        <v>347</v>
      </c>
      <c r="C41" s="70">
        <v>2020</v>
      </c>
      <c r="D41" s="70">
        <v>700923</v>
      </c>
      <c r="E41" s="71">
        <v>695.41</v>
      </c>
      <c r="F41" s="71">
        <v>0</v>
      </c>
      <c r="G41" s="71">
        <f t="shared" si="0"/>
        <v>695.41</v>
      </c>
    </row>
    <row r="42" spans="1:7" x14ac:dyDescent="0.25">
      <c r="A42" s="69" t="s">
        <v>88</v>
      </c>
      <c r="B42" s="69" t="s">
        <v>348</v>
      </c>
      <c r="C42" s="70">
        <v>2020</v>
      </c>
      <c r="D42" s="70">
        <v>700924</v>
      </c>
      <c r="E42" s="71">
        <v>596.89</v>
      </c>
      <c r="F42" s="71">
        <v>0</v>
      </c>
      <c r="G42" s="71">
        <f t="shared" si="0"/>
        <v>596.89</v>
      </c>
    </row>
    <row r="43" spans="1:7" x14ac:dyDescent="0.25">
      <c r="A43" s="69" t="s">
        <v>88</v>
      </c>
      <c r="B43" s="69" t="s">
        <v>349</v>
      </c>
      <c r="C43" s="70">
        <v>2020</v>
      </c>
      <c r="D43" s="70">
        <v>700925</v>
      </c>
      <c r="E43" s="71">
        <v>381.6</v>
      </c>
      <c r="F43" s="71">
        <v>-39.840000000000003</v>
      </c>
      <c r="G43" s="71">
        <f t="shared" si="0"/>
        <v>341.76</v>
      </c>
    </row>
    <row r="44" spans="1:7" x14ac:dyDescent="0.25">
      <c r="A44" s="69" t="s">
        <v>88</v>
      </c>
      <c r="B44" s="69" t="s">
        <v>350</v>
      </c>
      <c r="C44" s="70">
        <v>2020</v>
      </c>
      <c r="D44" s="70">
        <v>700926</v>
      </c>
      <c r="E44" s="71">
        <v>1253.53</v>
      </c>
      <c r="F44" s="71">
        <v>0</v>
      </c>
      <c r="G44" s="71">
        <f t="shared" si="0"/>
        <v>1253.53</v>
      </c>
    </row>
    <row r="45" spans="1:7" x14ac:dyDescent="0.25">
      <c r="A45" s="69" t="s">
        <v>88</v>
      </c>
      <c r="B45" s="69" t="s">
        <v>351</v>
      </c>
      <c r="C45" s="70">
        <v>2020</v>
      </c>
      <c r="D45" s="70">
        <v>700927</v>
      </c>
      <c r="E45" s="71">
        <v>1038.24</v>
      </c>
      <c r="F45" s="71">
        <v>0</v>
      </c>
      <c r="G45" s="71">
        <f t="shared" si="0"/>
        <v>1038.24</v>
      </c>
    </row>
    <row r="46" spans="1:7" x14ac:dyDescent="0.25">
      <c r="A46" s="69" t="s">
        <v>88</v>
      </c>
      <c r="B46" s="69" t="s">
        <v>352</v>
      </c>
      <c r="C46" s="70">
        <v>2020</v>
      </c>
      <c r="D46" s="70">
        <v>700928</v>
      </c>
      <c r="E46" s="71">
        <v>169.6</v>
      </c>
      <c r="F46" s="71">
        <v>0</v>
      </c>
      <c r="G46" s="71">
        <f t="shared" si="0"/>
        <v>169.6</v>
      </c>
    </row>
    <row r="47" spans="1:7" x14ac:dyDescent="0.25">
      <c r="A47" s="69" t="s">
        <v>282</v>
      </c>
      <c r="B47" s="69" t="s">
        <v>353</v>
      </c>
      <c r="C47" s="70">
        <v>2020</v>
      </c>
      <c r="D47" s="70">
        <v>701000</v>
      </c>
      <c r="E47" s="71">
        <v>366.64</v>
      </c>
      <c r="F47" s="71">
        <v>0</v>
      </c>
      <c r="G47" s="71">
        <f t="shared" si="0"/>
        <v>366.64</v>
      </c>
    </row>
    <row r="48" spans="1:7" x14ac:dyDescent="0.25">
      <c r="A48" s="69" t="s">
        <v>69</v>
      </c>
      <c r="B48" s="69" t="s">
        <v>90</v>
      </c>
      <c r="C48" s="70">
        <v>2020</v>
      </c>
      <c r="D48" s="70">
        <v>700936</v>
      </c>
      <c r="E48" s="71">
        <v>5055.74</v>
      </c>
      <c r="F48" s="71">
        <v>0</v>
      </c>
      <c r="G48" s="71">
        <f t="shared" si="0"/>
        <v>5055.74</v>
      </c>
    </row>
    <row r="49" spans="1:7" x14ac:dyDescent="0.25">
      <c r="A49" s="69" t="s">
        <v>282</v>
      </c>
      <c r="B49" s="69" t="s">
        <v>354</v>
      </c>
      <c r="C49" s="70">
        <v>2020</v>
      </c>
      <c r="D49" s="70">
        <v>700961</v>
      </c>
      <c r="E49" s="71">
        <v>6967.45</v>
      </c>
      <c r="F49" s="71">
        <v>0</v>
      </c>
      <c r="G49" s="71">
        <f t="shared" si="0"/>
        <v>6967.45</v>
      </c>
    </row>
    <row r="50" spans="1:7" x14ac:dyDescent="0.25">
      <c r="A50" s="69" t="s">
        <v>282</v>
      </c>
      <c r="B50" s="69" t="s">
        <v>355</v>
      </c>
      <c r="C50" s="70">
        <v>2020</v>
      </c>
      <c r="D50" s="70">
        <v>701042</v>
      </c>
      <c r="E50" s="71">
        <v>300.08999999999997</v>
      </c>
      <c r="F50" s="71">
        <v>0</v>
      </c>
      <c r="G50" s="71">
        <f t="shared" si="0"/>
        <v>300.08999999999997</v>
      </c>
    </row>
    <row r="51" spans="1:7" x14ac:dyDescent="0.25">
      <c r="A51" s="69" t="s">
        <v>282</v>
      </c>
      <c r="B51" s="69" t="s">
        <v>356</v>
      </c>
      <c r="C51" s="70">
        <v>2020</v>
      </c>
      <c r="D51" s="70">
        <v>701151</v>
      </c>
      <c r="E51" s="71">
        <v>1208.49</v>
      </c>
      <c r="F51" s="71">
        <v>0</v>
      </c>
      <c r="G51" s="71">
        <f t="shared" si="0"/>
        <v>1208.49</v>
      </c>
    </row>
    <row r="52" spans="1:7" x14ac:dyDescent="0.25">
      <c r="A52" s="83"/>
      <c r="B52" s="83"/>
      <c r="C52" s="84"/>
      <c r="D52" s="84"/>
      <c r="E52" s="85"/>
      <c r="F52" s="85"/>
      <c r="G52" s="85"/>
    </row>
    <row r="53" spans="1:7" x14ac:dyDescent="0.25">
      <c r="A53" s="83"/>
      <c r="B53" s="83"/>
      <c r="C53" s="84"/>
      <c r="D53" s="84"/>
      <c r="E53" s="85"/>
      <c r="F53" s="85"/>
      <c r="G53" s="85"/>
    </row>
    <row r="54" spans="1:7" ht="21" x14ac:dyDescent="0.25">
      <c r="E54" s="80" t="s">
        <v>31</v>
      </c>
      <c r="F54" s="80" t="s">
        <v>32</v>
      </c>
      <c r="G54" s="80" t="s">
        <v>33</v>
      </c>
    </row>
    <row r="55" spans="1:7" x14ac:dyDescent="0.25"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86">
        <f>SUM(E5:E51)</f>
        <v>16245507.170000006</v>
      </c>
      <c r="F56" s="86">
        <f>SUM(F5:F51)</f>
        <v>701643.34000000008</v>
      </c>
      <c r="G56" s="86">
        <f>SUM(G5:G55)</f>
        <v>16947150.509999998</v>
      </c>
    </row>
  </sheetData>
  <autoFilter ref="A4:G43" xr:uid="{00000000-0009-0000-0000-00000D000000}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4"/>
  <sheetViews>
    <sheetView workbookViewId="0">
      <selection activeCell="B1" sqref="B1"/>
    </sheetView>
  </sheetViews>
  <sheetFormatPr defaultColWidth="12.453125" defaultRowHeight="10.5" x14ac:dyDescent="0.25"/>
  <cols>
    <col min="1" max="1" width="56.54296875" style="68" customWidth="1"/>
    <col min="2" max="2" width="82.453125" style="68" bestFit="1" customWidth="1"/>
    <col min="3" max="3" width="16.81640625" style="68" bestFit="1" customWidth="1"/>
    <col min="4" max="4" width="27.81640625" style="68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2020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73" t="s">
        <v>36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282</v>
      </c>
      <c r="B5" s="69" t="s">
        <v>79</v>
      </c>
      <c r="C5" s="70">
        <v>2020</v>
      </c>
      <c r="D5" s="70">
        <v>700930</v>
      </c>
      <c r="E5" s="71">
        <v>245.18</v>
      </c>
      <c r="F5" s="71">
        <v>0</v>
      </c>
      <c r="G5" s="71">
        <f t="shared" ref="G5:G45" si="0">E5+F5</f>
        <v>245.18</v>
      </c>
    </row>
    <row r="6" spans="1:7" x14ac:dyDescent="0.25">
      <c r="A6" s="69" t="s">
        <v>324</v>
      </c>
      <c r="B6" s="69"/>
      <c r="C6" s="70">
        <v>2020</v>
      </c>
      <c r="D6" s="70">
        <v>700912</v>
      </c>
      <c r="E6" s="71">
        <v>25272.400000000001</v>
      </c>
      <c r="F6" s="71">
        <v>489.22</v>
      </c>
      <c r="G6" s="71">
        <f t="shared" si="0"/>
        <v>25761.620000000003</v>
      </c>
    </row>
    <row r="7" spans="1:7" x14ac:dyDescent="0.25">
      <c r="A7" s="69" t="s">
        <v>325</v>
      </c>
      <c r="B7" s="69" t="s">
        <v>81</v>
      </c>
      <c r="C7" s="70">
        <v>2020</v>
      </c>
      <c r="D7" s="70">
        <v>700937</v>
      </c>
      <c r="E7" s="71">
        <v>193032.1</v>
      </c>
      <c r="F7" s="71">
        <v>-1149.3</v>
      </c>
      <c r="G7" s="71">
        <f t="shared" si="0"/>
        <v>191882.80000000002</v>
      </c>
    </row>
    <row r="8" spans="1:7" x14ac:dyDescent="0.25">
      <c r="A8" s="69" t="s">
        <v>326</v>
      </c>
      <c r="B8" s="69" t="s">
        <v>327</v>
      </c>
      <c r="C8" s="70">
        <v>2020</v>
      </c>
      <c r="D8" s="70">
        <v>700946</v>
      </c>
      <c r="E8" s="71">
        <v>66406.06</v>
      </c>
      <c r="F8" s="71">
        <v>2908.1</v>
      </c>
      <c r="G8" s="71">
        <f t="shared" si="0"/>
        <v>69314.16</v>
      </c>
    </row>
    <row r="9" spans="1:7" x14ac:dyDescent="0.25">
      <c r="A9" s="69" t="s">
        <v>325</v>
      </c>
      <c r="B9" s="69" t="s">
        <v>82</v>
      </c>
      <c r="C9" s="70">
        <v>2020</v>
      </c>
      <c r="D9" s="70">
        <v>700929</v>
      </c>
      <c r="E9" s="71">
        <v>24027.64</v>
      </c>
      <c r="F9" s="71">
        <v>427.3</v>
      </c>
      <c r="G9" s="71">
        <f t="shared" si="0"/>
        <v>24454.94</v>
      </c>
    </row>
    <row r="10" spans="1:7" x14ac:dyDescent="0.25">
      <c r="A10" s="69" t="s">
        <v>325</v>
      </c>
      <c r="B10" s="69" t="s">
        <v>83</v>
      </c>
      <c r="C10" s="70">
        <v>2020</v>
      </c>
      <c r="D10" s="70">
        <v>700938</v>
      </c>
      <c r="E10" s="71">
        <v>19274.919999999998</v>
      </c>
      <c r="F10" s="71">
        <v>-382.36</v>
      </c>
      <c r="G10" s="71">
        <f t="shared" si="0"/>
        <v>18892.559999999998</v>
      </c>
    </row>
    <row r="11" spans="1:7" x14ac:dyDescent="0.25">
      <c r="A11" s="69" t="s">
        <v>328</v>
      </c>
      <c r="B11" s="69" t="s">
        <v>286</v>
      </c>
      <c r="C11" s="70">
        <v>2020</v>
      </c>
      <c r="D11" s="70">
        <v>700939</v>
      </c>
      <c r="E11" s="71">
        <v>3357.08</v>
      </c>
      <c r="F11" s="71">
        <v>-311.08</v>
      </c>
      <c r="G11" s="71">
        <f t="shared" si="0"/>
        <v>3046</v>
      </c>
    </row>
    <row r="12" spans="1:7" x14ac:dyDescent="0.25">
      <c r="A12" s="69" t="s">
        <v>329</v>
      </c>
      <c r="B12" s="69" t="s">
        <v>330</v>
      </c>
      <c r="C12" s="70">
        <v>2020</v>
      </c>
      <c r="D12" s="70">
        <v>700935</v>
      </c>
      <c r="E12" s="71">
        <v>401114.48</v>
      </c>
      <c r="F12" s="71">
        <v>9724.6200000000008</v>
      </c>
      <c r="G12" s="71">
        <f t="shared" si="0"/>
        <v>410839.1</v>
      </c>
    </row>
    <row r="13" spans="1:7" x14ac:dyDescent="0.25">
      <c r="A13" s="69" t="s">
        <v>329</v>
      </c>
      <c r="B13" s="69" t="s">
        <v>330</v>
      </c>
      <c r="C13" s="70">
        <v>2020</v>
      </c>
      <c r="D13" s="70" t="s">
        <v>357</v>
      </c>
      <c r="E13" s="71">
        <v>28704.92</v>
      </c>
      <c r="F13" s="71">
        <v>0</v>
      </c>
      <c r="G13" s="71">
        <f t="shared" si="0"/>
        <v>28704.92</v>
      </c>
    </row>
    <row r="14" spans="1:7" x14ac:dyDescent="0.25">
      <c r="A14" s="69" t="s">
        <v>324</v>
      </c>
      <c r="B14" s="69" t="s">
        <v>84</v>
      </c>
      <c r="C14" s="70">
        <v>2020</v>
      </c>
      <c r="D14" s="70">
        <v>700931</v>
      </c>
      <c r="E14" s="71">
        <v>6714.16</v>
      </c>
      <c r="F14" s="71">
        <v>-12.18</v>
      </c>
      <c r="G14" s="71">
        <f t="shared" si="0"/>
        <v>6701.98</v>
      </c>
    </row>
    <row r="15" spans="1:7" x14ac:dyDescent="0.25">
      <c r="A15" s="69" t="s">
        <v>85</v>
      </c>
      <c r="B15" s="69"/>
      <c r="C15" s="70">
        <v>2020</v>
      </c>
      <c r="D15" s="70">
        <v>700942</v>
      </c>
      <c r="E15" s="71">
        <v>1735.12</v>
      </c>
      <c r="F15" s="71">
        <v>73.239999999999995</v>
      </c>
      <c r="G15" s="71">
        <f t="shared" si="0"/>
        <v>1808.36</v>
      </c>
    </row>
    <row r="16" spans="1:7" x14ac:dyDescent="0.25">
      <c r="A16" s="69" t="s">
        <v>85</v>
      </c>
      <c r="B16" s="69" t="s">
        <v>68</v>
      </c>
      <c r="C16" s="70">
        <v>2020</v>
      </c>
      <c r="D16" s="70">
        <v>700947</v>
      </c>
      <c r="E16" s="71">
        <v>584.66</v>
      </c>
      <c r="F16" s="71">
        <v>0</v>
      </c>
      <c r="G16" s="71">
        <f t="shared" si="0"/>
        <v>584.66</v>
      </c>
    </row>
    <row r="17" spans="1:7" x14ac:dyDescent="0.25">
      <c r="A17" s="69" t="s">
        <v>332</v>
      </c>
      <c r="B17" s="69" t="s">
        <v>333</v>
      </c>
      <c r="C17" s="70">
        <v>2020</v>
      </c>
      <c r="D17" s="70">
        <v>700908</v>
      </c>
      <c r="E17" s="71">
        <v>326110.59999999998</v>
      </c>
      <c r="F17" s="71">
        <v>65499.72</v>
      </c>
      <c r="G17" s="71">
        <f t="shared" si="0"/>
        <v>391610.31999999995</v>
      </c>
    </row>
    <row r="18" spans="1:7" x14ac:dyDescent="0.25">
      <c r="A18" s="69" t="s">
        <v>332</v>
      </c>
      <c r="B18" s="69" t="s">
        <v>334</v>
      </c>
      <c r="C18" s="70">
        <v>2020</v>
      </c>
      <c r="D18" s="70">
        <v>700909</v>
      </c>
      <c r="E18" s="71">
        <v>322363</v>
      </c>
      <c r="F18" s="71">
        <v>-18446.52</v>
      </c>
      <c r="G18" s="71">
        <f t="shared" si="0"/>
        <v>303916.48</v>
      </c>
    </row>
    <row r="19" spans="1:7" x14ac:dyDescent="0.25">
      <c r="A19" s="69" t="s">
        <v>332</v>
      </c>
      <c r="B19" s="69" t="s">
        <v>333</v>
      </c>
      <c r="C19" s="70">
        <v>2020</v>
      </c>
      <c r="D19" s="70" t="s">
        <v>96</v>
      </c>
      <c r="E19" s="71">
        <v>2401.2399999999998</v>
      </c>
      <c r="F19" s="71">
        <v>0</v>
      </c>
      <c r="G19" s="71">
        <f t="shared" si="0"/>
        <v>2401.2399999999998</v>
      </c>
    </row>
    <row r="20" spans="1:7" x14ac:dyDescent="0.25">
      <c r="A20" s="69" t="s">
        <v>86</v>
      </c>
      <c r="B20" s="69" t="s">
        <v>87</v>
      </c>
      <c r="C20" s="70">
        <v>2020</v>
      </c>
      <c r="D20" s="70">
        <v>700910</v>
      </c>
      <c r="E20" s="71">
        <v>113.16</v>
      </c>
      <c r="F20" s="71">
        <v>0</v>
      </c>
      <c r="G20" s="71">
        <f t="shared" si="0"/>
        <v>113.16</v>
      </c>
    </row>
    <row r="21" spans="1:7" x14ac:dyDescent="0.25">
      <c r="A21" s="69" t="s">
        <v>37</v>
      </c>
      <c r="B21" s="69" t="s">
        <v>129</v>
      </c>
      <c r="C21" s="70">
        <v>2020</v>
      </c>
      <c r="D21" s="70" t="s">
        <v>358</v>
      </c>
      <c r="E21" s="71">
        <v>94.3</v>
      </c>
      <c r="F21" s="71">
        <v>0</v>
      </c>
      <c r="G21" s="71">
        <f t="shared" si="0"/>
        <v>94.3</v>
      </c>
    </row>
    <row r="22" spans="1:7" x14ac:dyDescent="0.25">
      <c r="A22" s="69" t="s">
        <v>282</v>
      </c>
      <c r="B22" s="69" t="s">
        <v>335</v>
      </c>
      <c r="C22" s="70">
        <v>2020</v>
      </c>
      <c r="D22" s="70">
        <v>700945</v>
      </c>
      <c r="E22" s="71">
        <v>886.42</v>
      </c>
      <c r="F22" s="71">
        <v>-40.92</v>
      </c>
      <c r="G22" s="71">
        <f t="shared" si="0"/>
        <v>845.5</v>
      </c>
    </row>
    <row r="23" spans="1:7" x14ac:dyDescent="0.25">
      <c r="A23" s="69" t="s">
        <v>282</v>
      </c>
      <c r="B23" s="69" t="s">
        <v>336</v>
      </c>
      <c r="C23" s="70">
        <v>2020</v>
      </c>
      <c r="D23" s="70">
        <v>700943</v>
      </c>
      <c r="E23" s="71">
        <v>603.52</v>
      </c>
      <c r="F23" s="71">
        <v>-10.54</v>
      </c>
      <c r="G23" s="71">
        <f t="shared" si="0"/>
        <v>592.98</v>
      </c>
    </row>
    <row r="24" spans="1:7" x14ac:dyDescent="0.25">
      <c r="A24" s="69" t="s">
        <v>282</v>
      </c>
      <c r="B24" s="69" t="s">
        <v>288</v>
      </c>
      <c r="C24" s="70">
        <v>2020</v>
      </c>
      <c r="D24" s="70">
        <v>700944</v>
      </c>
      <c r="E24" s="71">
        <v>546.94000000000005</v>
      </c>
      <c r="F24" s="71">
        <v>-2.54</v>
      </c>
      <c r="G24" s="71">
        <f t="shared" si="0"/>
        <v>544.40000000000009</v>
      </c>
    </row>
    <row r="25" spans="1:7" x14ac:dyDescent="0.25">
      <c r="A25" s="69" t="s">
        <v>88</v>
      </c>
      <c r="B25" s="69" t="s">
        <v>337</v>
      </c>
      <c r="C25" s="70">
        <v>2020</v>
      </c>
      <c r="D25" s="70">
        <v>700913</v>
      </c>
      <c r="E25" s="71">
        <v>113.16</v>
      </c>
      <c r="F25" s="71">
        <v>0</v>
      </c>
      <c r="G25" s="71">
        <f t="shared" si="0"/>
        <v>113.16</v>
      </c>
    </row>
    <row r="26" spans="1:7" x14ac:dyDescent="0.25">
      <c r="A26" s="69" t="s">
        <v>88</v>
      </c>
      <c r="B26" s="69" t="s">
        <v>338</v>
      </c>
      <c r="C26" s="70">
        <v>2020</v>
      </c>
      <c r="D26" s="70">
        <v>700914</v>
      </c>
      <c r="E26" s="71">
        <v>113.16</v>
      </c>
      <c r="F26" s="71">
        <v>0</v>
      </c>
      <c r="G26" s="71">
        <f t="shared" si="0"/>
        <v>113.16</v>
      </c>
    </row>
    <row r="27" spans="1:7" x14ac:dyDescent="0.25">
      <c r="A27" s="69" t="s">
        <v>88</v>
      </c>
      <c r="B27" s="69" t="s">
        <v>339</v>
      </c>
      <c r="C27" s="70">
        <v>2020</v>
      </c>
      <c r="D27" s="70">
        <v>700915</v>
      </c>
      <c r="E27" s="71">
        <v>150.88</v>
      </c>
      <c r="F27" s="71">
        <v>0</v>
      </c>
      <c r="G27" s="71">
        <f t="shared" si="0"/>
        <v>150.88</v>
      </c>
    </row>
    <row r="28" spans="1:7" x14ac:dyDescent="0.25">
      <c r="A28" s="69" t="s">
        <v>89</v>
      </c>
      <c r="B28" s="69" t="s">
        <v>340</v>
      </c>
      <c r="C28" s="70">
        <v>2020</v>
      </c>
      <c r="D28" s="70">
        <v>700916</v>
      </c>
      <c r="E28" s="71">
        <v>94.3</v>
      </c>
      <c r="F28" s="71">
        <v>0</v>
      </c>
      <c r="G28" s="71">
        <f t="shared" si="0"/>
        <v>94.3</v>
      </c>
    </row>
    <row r="29" spans="1:7" x14ac:dyDescent="0.25">
      <c r="A29" s="69" t="s">
        <v>88</v>
      </c>
      <c r="B29" s="69" t="s">
        <v>341</v>
      </c>
      <c r="C29" s="70">
        <v>2020</v>
      </c>
      <c r="D29" s="70">
        <v>700917</v>
      </c>
      <c r="E29" s="71">
        <v>150.88</v>
      </c>
      <c r="F29" s="71">
        <v>0</v>
      </c>
      <c r="G29" s="71">
        <f t="shared" si="0"/>
        <v>150.88</v>
      </c>
    </row>
    <row r="30" spans="1:7" x14ac:dyDescent="0.25">
      <c r="A30" s="69" t="s">
        <v>88</v>
      </c>
      <c r="B30" s="69" t="s">
        <v>342</v>
      </c>
      <c r="C30" s="70">
        <v>2020</v>
      </c>
      <c r="D30" s="70">
        <v>700918</v>
      </c>
      <c r="E30" s="71">
        <v>207.46</v>
      </c>
      <c r="F30" s="71">
        <v>0</v>
      </c>
      <c r="G30" s="71">
        <f t="shared" si="0"/>
        <v>207.46</v>
      </c>
    </row>
    <row r="31" spans="1:7" x14ac:dyDescent="0.25">
      <c r="A31" s="69" t="s">
        <v>88</v>
      </c>
      <c r="B31" s="69" t="s">
        <v>343</v>
      </c>
      <c r="C31" s="70">
        <v>2020</v>
      </c>
      <c r="D31" s="70">
        <v>700919</v>
      </c>
      <c r="E31" s="71">
        <v>433.78</v>
      </c>
      <c r="F31" s="71">
        <v>0.82</v>
      </c>
      <c r="G31" s="71">
        <f t="shared" si="0"/>
        <v>434.59999999999997</v>
      </c>
    </row>
    <row r="32" spans="1:7" x14ac:dyDescent="0.25">
      <c r="A32" s="69" t="s">
        <v>88</v>
      </c>
      <c r="B32" s="69" t="s">
        <v>344</v>
      </c>
      <c r="C32" s="70">
        <v>2020</v>
      </c>
      <c r="D32" s="70">
        <v>700920</v>
      </c>
      <c r="E32" s="71">
        <v>169.74</v>
      </c>
      <c r="F32" s="71">
        <v>0</v>
      </c>
      <c r="G32" s="71">
        <f t="shared" si="0"/>
        <v>169.74</v>
      </c>
    </row>
    <row r="33" spans="1:7" x14ac:dyDescent="0.25">
      <c r="A33" s="69" t="s">
        <v>88</v>
      </c>
      <c r="B33" s="69" t="s">
        <v>345</v>
      </c>
      <c r="C33" s="70">
        <v>2020</v>
      </c>
      <c r="D33" s="70">
        <v>700921</v>
      </c>
      <c r="E33" s="71">
        <v>94.3</v>
      </c>
      <c r="F33" s="71">
        <v>0</v>
      </c>
      <c r="G33" s="71">
        <f t="shared" si="0"/>
        <v>94.3</v>
      </c>
    </row>
    <row r="34" spans="1:7" x14ac:dyDescent="0.25">
      <c r="A34" s="69" t="s">
        <v>88</v>
      </c>
      <c r="B34" s="69" t="s">
        <v>346</v>
      </c>
      <c r="C34" s="70">
        <v>2020</v>
      </c>
      <c r="D34" s="70">
        <v>700922</v>
      </c>
      <c r="E34" s="71">
        <v>169.74</v>
      </c>
      <c r="F34" s="71">
        <v>0</v>
      </c>
      <c r="G34" s="71">
        <f t="shared" si="0"/>
        <v>169.74</v>
      </c>
    </row>
    <row r="35" spans="1:7" x14ac:dyDescent="0.25">
      <c r="A35" s="69" t="s">
        <v>88</v>
      </c>
      <c r="B35" s="69" t="s">
        <v>347</v>
      </c>
      <c r="C35" s="70">
        <v>2020</v>
      </c>
      <c r="D35" s="70">
        <v>700923</v>
      </c>
      <c r="E35" s="71">
        <v>132.02000000000001</v>
      </c>
      <c r="F35" s="71">
        <v>0</v>
      </c>
      <c r="G35" s="71">
        <f t="shared" si="0"/>
        <v>132.02000000000001</v>
      </c>
    </row>
    <row r="36" spans="1:7" x14ac:dyDescent="0.25">
      <c r="A36" s="69" t="s">
        <v>88</v>
      </c>
      <c r="B36" s="69" t="s">
        <v>348</v>
      </c>
      <c r="C36" s="70">
        <v>2020</v>
      </c>
      <c r="D36" s="70">
        <v>700924</v>
      </c>
      <c r="E36" s="71">
        <v>150.88</v>
      </c>
      <c r="F36" s="71">
        <v>0</v>
      </c>
      <c r="G36" s="71">
        <f t="shared" si="0"/>
        <v>150.88</v>
      </c>
    </row>
    <row r="37" spans="1:7" x14ac:dyDescent="0.25">
      <c r="A37" s="69" t="s">
        <v>88</v>
      </c>
      <c r="B37" s="69" t="s">
        <v>349</v>
      </c>
      <c r="C37" s="70">
        <v>2020</v>
      </c>
      <c r="D37" s="70">
        <v>700925</v>
      </c>
      <c r="E37" s="71">
        <v>169.74</v>
      </c>
      <c r="F37" s="71">
        <v>-17.72</v>
      </c>
      <c r="G37" s="71">
        <f t="shared" si="0"/>
        <v>152.02000000000001</v>
      </c>
    </row>
    <row r="38" spans="1:7" x14ac:dyDescent="0.25">
      <c r="A38" s="69" t="s">
        <v>88</v>
      </c>
      <c r="B38" s="69" t="s">
        <v>350</v>
      </c>
      <c r="C38" s="70">
        <v>2020</v>
      </c>
      <c r="D38" s="70">
        <v>700926</v>
      </c>
      <c r="E38" s="71">
        <v>150.88</v>
      </c>
      <c r="F38" s="71">
        <v>0</v>
      </c>
      <c r="G38" s="71">
        <f t="shared" si="0"/>
        <v>150.88</v>
      </c>
    </row>
    <row r="39" spans="1:7" x14ac:dyDescent="0.25">
      <c r="A39" s="69" t="s">
        <v>88</v>
      </c>
      <c r="B39" s="69" t="s">
        <v>351</v>
      </c>
      <c r="C39" s="70">
        <v>2020</v>
      </c>
      <c r="D39" s="70">
        <v>700927</v>
      </c>
      <c r="E39" s="71">
        <v>169.74</v>
      </c>
      <c r="F39" s="71">
        <v>0</v>
      </c>
      <c r="G39" s="71">
        <f t="shared" si="0"/>
        <v>169.74</v>
      </c>
    </row>
    <row r="40" spans="1:7" x14ac:dyDescent="0.25">
      <c r="A40" s="69" t="s">
        <v>88</v>
      </c>
      <c r="B40" s="69" t="s">
        <v>352</v>
      </c>
      <c r="C40" s="70">
        <v>2020</v>
      </c>
      <c r="D40" s="70">
        <v>700928</v>
      </c>
      <c r="E40" s="71">
        <v>75.44</v>
      </c>
      <c r="F40" s="71">
        <v>0</v>
      </c>
      <c r="G40" s="71">
        <f t="shared" si="0"/>
        <v>75.44</v>
      </c>
    </row>
    <row r="41" spans="1:7" x14ac:dyDescent="0.25">
      <c r="A41" s="69" t="s">
        <v>282</v>
      </c>
      <c r="B41" s="69" t="s">
        <v>353</v>
      </c>
      <c r="C41" s="70">
        <v>2020</v>
      </c>
      <c r="D41" s="70">
        <v>701000</v>
      </c>
      <c r="E41" s="71">
        <v>37.72</v>
      </c>
      <c r="F41" s="71">
        <v>0</v>
      </c>
      <c r="G41" s="71">
        <f t="shared" si="0"/>
        <v>37.72</v>
      </c>
    </row>
    <row r="42" spans="1:7" x14ac:dyDescent="0.25">
      <c r="A42" s="69" t="s">
        <v>69</v>
      </c>
      <c r="B42" s="69" t="s">
        <v>90</v>
      </c>
      <c r="C42" s="70">
        <v>2020</v>
      </c>
      <c r="D42" s="70">
        <v>700936</v>
      </c>
      <c r="E42" s="71">
        <v>603.52</v>
      </c>
      <c r="F42" s="71">
        <v>0</v>
      </c>
      <c r="G42" s="71">
        <f t="shared" si="0"/>
        <v>603.52</v>
      </c>
    </row>
    <row r="43" spans="1:7" x14ac:dyDescent="0.25">
      <c r="A43" s="69" t="s">
        <v>282</v>
      </c>
      <c r="B43" s="69" t="s">
        <v>354</v>
      </c>
      <c r="C43" s="70">
        <v>2020</v>
      </c>
      <c r="D43" s="70">
        <v>700961</v>
      </c>
      <c r="E43" s="71">
        <v>603.52</v>
      </c>
      <c r="F43" s="71">
        <v>0</v>
      </c>
      <c r="G43" s="71">
        <f t="shared" si="0"/>
        <v>603.52</v>
      </c>
    </row>
    <row r="44" spans="1:7" x14ac:dyDescent="0.25">
      <c r="A44" s="69" t="s">
        <v>282</v>
      </c>
      <c r="B44" s="69" t="s">
        <v>355</v>
      </c>
      <c r="C44" s="70">
        <v>2020</v>
      </c>
      <c r="D44" s="70">
        <v>701042</v>
      </c>
      <c r="E44" s="71">
        <v>18.86</v>
      </c>
      <c r="F44" s="71">
        <v>0</v>
      </c>
      <c r="G44" s="71">
        <f t="shared" si="0"/>
        <v>18.86</v>
      </c>
    </row>
    <row r="45" spans="1:7" x14ac:dyDescent="0.25">
      <c r="A45" s="69" t="s">
        <v>282</v>
      </c>
      <c r="B45" s="69" t="s">
        <v>356</v>
      </c>
      <c r="C45" s="70">
        <v>2020</v>
      </c>
      <c r="D45" s="70">
        <v>701151</v>
      </c>
      <c r="E45" s="71">
        <v>94.3</v>
      </c>
      <c r="F45" s="71">
        <v>0</v>
      </c>
      <c r="G45" s="71">
        <f t="shared" si="0"/>
        <v>94.3</v>
      </c>
    </row>
    <row r="46" spans="1:7" x14ac:dyDescent="0.25">
      <c r="A46" s="69"/>
      <c r="B46" s="69"/>
      <c r="C46" s="70"/>
      <c r="D46" s="70"/>
      <c r="E46" s="85"/>
      <c r="F46" s="85"/>
      <c r="G46" s="85"/>
    </row>
    <row r="47" spans="1:7" x14ac:dyDescent="0.25">
      <c r="A47" s="69"/>
      <c r="B47" s="69"/>
      <c r="C47" s="70"/>
      <c r="D47" s="70"/>
      <c r="E47" s="85"/>
      <c r="F47" s="85"/>
      <c r="G47" s="85"/>
    </row>
    <row r="48" spans="1:7" ht="21" x14ac:dyDescent="0.25">
      <c r="A48" s="69"/>
      <c r="B48" s="69"/>
      <c r="C48" s="70"/>
      <c r="D48" s="70"/>
      <c r="E48" s="80" t="s">
        <v>31</v>
      </c>
      <c r="F48" s="80" t="s">
        <v>32</v>
      </c>
      <c r="G48" s="80" t="s">
        <v>33</v>
      </c>
    </row>
    <row r="49" spans="1:7" x14ac:dyDescent="0.25">
      <c r="A49" s="69"/>
      <c r="B49" s="69"/>
      <c r="C49" s="70"/>
      <c r="D49" s="70"/>
      <c r="E49" s="77" t="s">
        <v>34</v>
      </c>
      <c r="F49" s="77" t="s">
        <v>34</v>
      </c>
      <c r="G49" s="77" t="s">
        <v>34</v>
      </c>
    </row>
    <row r="50" spans="1:7" x14ac:dyDescent="0.25">
      <c r="A50" s="69"/>
      <c r="B50" s="69"/>
      <c r="C50" s="70"/>
      <c r="D50" s="81" t="s">
        <v>35</v>
      </c>
      <c r="E50" s="87">
        <f>SUM(E5:E45)</f>
        <v>1427491.9199999995</v>
      </c>
      <c r="F50" s="87">
        <f>SUM(F5:F45)</f>
        <v>58749.859999999993</v>
      </c>
      <c r="G50" s="87">
        <f>SUM(G5:G45)</f>
        <v>1486241.7799999996</v>
      </c>
    </row>
    <row r="51" spans="1:7" x14ac:dyDescent="0.25">
      <c r="A51" s="69"/>
      <c r="B51" s="69"/>
      <c r="C51" s="70"/>
      <c r="D51" s="70"/>
      <c r="E51" s="71"/>
      <c r="F51" s="71"/>
      <c r="G51" s="71"/>
    </row>
    <row r="52" spans="1:7" x14ac:dyDescent="0.25">
      <c r="A52" s="69"/>
      <c r="B52" s="69"/>
      <c r="C52" s="70"/>
      <c r="D52" s="70"/>
      <c r="E52" s="71"/>
      <c r="F52" s="71"/>
      <c r="G52" s="71"/>
    </row>
    <row r="53" spans="1:7" x14ac:dyDescent="0.25">
      <c r="A53" s="69"/>
      <c r="B53" s="69"/>
      <c r="C53" s="70"/>
      <c r="D53" s="70"/>
      <c r="E53" s="71"/>
      <c r="F53" s="71"/>
      <c r="G53" s="71"/>
    </row>
    <row r="54" spans="1:7" x14ac:dyDescent="0.25">
      <c r="A54" s="69"/>
      <c r="B54" s="69"/>
      <c r="C54" s="70"/>
      <c r="D54" s="70"/>
      <c r="E54" s="71"/>
      <c r="F54" s="71"/>
      <c r="G54" s="71"/>
    </row>
    <row r="55" spans="1:7" x14ac:dyDescent="0.25">
      <c r="A55" s="69"/>
      <c r="B55" s="69"/>
      <c r="C55" s="70"/>
      <c r="D55" s="70"/>
      <c r="E55" s="71"/>
      <c r="F55" s="71"/>
      <c r="G55" s="71"/>
    </row>
    <row r="56" spans="1:7" x14ac:dyDescent="0.25">
      <c r="A56" s="69"/>
      <c r="B56" s="69"/>
      <c r="C56" s="70"/>
      <c r="D56" s="70"/>
      <c r="E56" s="71"/>
      <c r="F56" s="71"/>
      <c r="G56" s="71"/>
    </row>
    <row r="57" spans="1:7" x14ac:dyDescent="0.25">
      <c r="A57" s="69"/>
      <c r="B57" s="69"/>
      <c r="C57" s="70"/>
      <c r="D57" s="70"/>
      <c r="E57" s="71"/>
      <c r="F57" s="71"/>
      <c r="G57" s="71"/>
    </row>
    <row r="58" spans="1:7" x14ac:dyDescent="0.25">
      <c r="A58" s="69"/>
      <c r="B58" s="69"/>
      <c r="C58" s="70"/>
      <c r="D58" s="70"/>
      <c r="E58" s="71"/>
      <c r="F58" s="71"/>
      <c r="G58" s="71"/>
    </row>
    <row r="59" spans="1:7" x14ac:dyDescent="0.25">
      <c r="A59" s="69"/>
      <c r="B59" s="69"/>
      <c r="C59" s="70"/>
      <c r="D59" s="70"/>
      <c r="E59" s="71"/>
      <c r="F59" s="71"/>
      <c r="G59" s="71"/>
    </row>
    <row r="60" spans="1:7" x14ac:dyDescent="0.25">
      <c r="A60" s="69"/>
      <c r="B60" s="69"/>
      <c r="C60" s="70"/>
      <c r="D60" s="70"/>
      <c r="E60" s="71"/>
      <c r="F60" s="71"/>
      <c r="G60" s="71"/>
    </row>
    <row r="61" spans="1:7" x14ac:dyDescent="0.25">
      <c r="A61" s="69"/>
      <c r="B61" s="69"/>
      <c r="C61" s="70"/>
      <c r="D61" s="70"/>
      <c r="E61" s="71"/>
      <c r="F61" s="71"/>
      <c r="G61" s="71"/>
    </row>
    <row r="62" spans="1:7" x14ac:dyDescent="0.25">
      <c r="A62" s="69"/>
      <c r="B62" s="69"/>
      <c r="C62" s="70"/>
      <c r="D62" s="70"/>
      <c r="E62" s="71"/>
      <c r="F62" s="71"/>
      <c r="G62" s="71"/>
    </row>
    <row r="63" spans="1:7" x14ac:dyDescent="0.25">
      <c r="E63" s="71"/>
      <c r="F63" s="71"/>
      <c r="G63" s="71"/>
    </row>
    <row r="64" spans="1:7" x14ac:dyDescent="0.25">
      <c r="E64" s="71"/>
      <c r="F64" s="71"/>
      <c r="G64" s="71"/>
    </row>
  </sheetData>
  <conditionalFormatting sqref="B2">
    <cfRule type="cellIs" dxfId="65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F76"/>
  <sheetViews>
    <sheetView zoomScale="90" zoomScaleNormal="90" workbookViewId="0">
      <pane ySplit="4" topLeftCell="A32" activePane="bottomLeft" state="frozen"/>
      <selection pane="bottomLeft"/>
    </sheetView>
  </sheetViews>
  <sheetFormatPr defaultColWidth="13" defaultRowHeight="13" x14ac:dyDescent="0.35"/>
  <cols>
    <col min="1" max="1" width="35.7265625" style="130" customWidth="1"/>
    <col min="2" max="2" width="64.26953125" style="130" customWidth="1"/>
    <col min="3" max="3" width="21.26953125" style="131" customWidth="1"/>
    <col min="4" max="4" width="14.26953125" style="96" customWidth="1"/>
    <col min="5" max="5" width="14.26953125" style="94" customWidth="1"/>
    <col min="6" max="6" width="14.26953125" style="95" customWidth="1"/>
    <col min="7" max="7" width="14.26953125" style="94" customWidth="1"/>
    <col min="8" max="9" width="14.26953125" style="96" customWidth="1"/>
    <col min="10" max="10" width="14.26953125" style="94" customWidth="1"/>
    <col min="11" max="11" width="14.26953125" style="96" customWidth="1"/>
    <col min="12" max="12" width="14.26953125" style="97" customWidth="1"/>
    <col min="13" max="13" width="14.26953125" style="95" customWidth="1"/>
    <col min="14" max="14" width="17.7265625" style="94" customWidth="1"/>
    <col min="15" max="16" width="14.26953125" style="96" customWidth="1"/>
    <col min="17" max="17" width="14.26953125" style="94" customWidth="1"/>
    <col min="18" max="18" width="14.26953125" style="98" customWidth="1"/>
    <col min="19" max="19" width="14.26953125" style="132" customWidth="1"/>
    <col min="20" max="20" width="14.26953125" style="98" customWidth="1"/>
    <col min="21" max="21" width="14.26953125" style="132" customWidth="1"/>
    <col min="22" max="23" width="14.26953125" style="98" customWidth="1"/>
    <col min="24" max="24" width="14.26953125" style="132" customWidth="1"/>
    <col min="25" max="25" width="14.26953125" style="98" customWidth="1"/>
    <col min="26" max="26" width="14.26953125" style="132" customWidth="1"/>
    <col min="27" max="27" width="14.26953125" style="98" customWidth="1"/>
    <col min="28" max="28" width="14.26953125" style="132" customWidth="1"/>
    <col min="29" max="30" width="14.26953125" style="98" customWidth="1"/>
    <col min="31" max="31" width="14.26953125" style="132" customWidth="1"/>
    <col min="32" max="38" width="14.26953125" style="98" customWidth="1"/>
    <col min="39" max="16384" width="13" style="98"/>
  </cols>
  <sheetData>
    <row r="1" spans="1:38" x14ac:dyDescent="0.35">
      <c r="A1" s="91" t="s">
        <v>1</v>
      </c>
      <c r="B1" s="92" t="s">
        <v>2</v>
      </c>
      <c r="C1" s="93"/>
      <c r="D1" s="94"/>
      <c r="E1" s="95"/>
      <c r="F1" s="94"/>
      <c r="G1" s="96"/>
      <c r="I1" s="94"/>
      <c r="J1" s="96"/>
      <c r="K1" s="97"/>
      <c r="L1" s="95"/>
      <c r="M1" s="94"/>
      <c r="N1" s="96"/>
      <c r="P1" s="94"/>
      <c r="Q1" s="98"/>
      <c r="S1" s="98"/>
      <c r="U1" s="98"/>
      <c r="X1" s="98"/>
      <c r="Z1" s="98"/>
      <c r="AB1" s="98"/>
      <c r="AE1" s="98"/>
    </row>
    <row r="2" spans="1:38" x14ac:dyDescent="0.35">
      <c r="A2" s="91" t="s">
        <v>0</v>
      </c>
      <c r="B2" s="92">
        <v>2020</v>
      </c>
      <c r="C2" s="93"/>
      <c r="D2" s="94"/>
      <c r="E2" s="99"/>
      <c r="F2" s="94"/>
      <c r="G2" s="96"/>
      <c r="I2" s="94"/>
      <c r="J2" s="96"/>
      <c r="K2" s="100"/>
      <c r="L2" s="99"/>
      <c r="M2" s="94"/>
      <c r="N2" s="96"/>
      <c r="P2" s="94"/>
      <c r="Q2" s="98"/>
      <c r="S2" s="98"/>
      <c r="U2" s="98"/>
      <c r="X2" s="98"/>
      <c r="Z2" s="98"/>
      <c r="AB2" s="98"/>
      <c r="AE2" s="98"/>
    </row>
    <row r="3" spans="1:38" s="104" customFormat="1" x14ac:dyDescent="0.35">
      <c r="A3" s="101"/>
      <c r="B3" s="101"/>
      <c r="C3" s="102"/>
      <c r="D3" s="103" t="s">
        <v>188</v>
      </c>
      <c r="E3" s="103"/>
      <c r="F3" s="103"/>
      <c r="G3" s="103"/>
      <c r="H3" s="103"/>
      <c r="I3" s="103"/>
      <c r="J3" s="103"/>
      <c r="K3" s="103" t="s">
        <v>189</v>
      </c>
      <c r="L3" s="103"/>
      <c r="M3" s="103"/>
      <c r="N3" s="103"/>
      <c r="O3" s="103"/>
      <c r="P3" s="103"/>
      <c r="Q3" s="103"/>
      <c r="R3" s="103" t="s">
        <v>190</v>
      </c>
      <c r="S3" s="103"/>
      <c r="T3" s="103"/>
      <c r="U3" s="103"/>
      <c r="V3" s="103"/>
      <c r="W3" s="103"/>
      <c r="X3" s="103"/>
      <c r="Y3" s="103" t="s">
        <v>191</v>
      </c>
      <c r="Z3" s="103"/>
      <c r="AA3" s="103"/>
      <c r="AB3" s="103"/>
      <c r="AC3" s="103"/>
      <c r="AD3" s="103"/>
      <c r="AE3" s="103"/>
      <c r="AF3" s="103" t="s">
        <v>192</v>
      </c>
      <c r="AG3" s="103"/>
      <c r="AH3" s="103"/>
      <c r="AI3" s="103"/>
      <c r="AJ3" s="103"/>
      <c r="AK3" s="103"/>
      <c r="AL3" s="103"/>
    </row>
    <row r="4" spans="1:38" s="104" customFormat="1" ht="26" x14ac:dyDescent="0.35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7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6" t="s">
        <v>206</v>
      </c>
      <c r="L4" s="105" t="s">
        <v>207</v>
      </c>
      <c r="M4" s="107" t="s">
        <v>208</v>
      </c>
      <c r="N4" s="105" t="s">
        <v>209</v>
      </c>
      <c r="O4" s="106" t="s">
        <v>210</v>
      </c>
      <c r="P4" s="106" t="s">
        <v>204</v>
      </c>
      <c r="Q4" s="105" t="s">
        <v>205</v>
      </c>
      <c r="R4" s="108" t="s">
        <v>206</v>
      </c>
      <c r="S4" s="109" t="s">
        <v>207</v>
      </c>
      <c r="T4" s="110" t="s">
        <v>208</v>
      </c>
      <c r="U4" s="109" t="s">
        <v>209</v>
      </c>
      <c r="V4" s="108" t="s">
        <v>210</v>
      </c>
      <c r="W4" s="108" t="s">
        <v>204</v>
      </c>
      <c r="X4" s="109" t="s">
        <v>205</v>
      </c>
      <c r="Y4" s="106" t="s">
        <v>206</v>
      </c>
      <c r="Z4" s="105" t="s">
        <v>207</v>
      </c>
      <c r="AA4" s="107" t="s">
        <v>208</v>
      </c>
      <c r="AB4" s="105" t="s">
        <v>209</v>
      </c>
      <c r="AC4" s="106" t="s">
        <v>210</v>
      </c>
      <c r="AD4" s="106" t="s">
        <v>204</v>
      </c>
      <c r="AE4" s="105" t="s">
        <v>205</v>
      </c>
      <c r="AF4" s="108" t="s">
        <v>206</v>
      </c>
      <c r="AG4" s="109" t="s">
        <v>207</v>
      </c>
      <c r="AH4" s="110" t="s">
        <v>208</v>
      </c>
      <c r="AI4" s="109" t="s">
        <v>209</v>
      </c>
      <c r="AJ4" s="108" t="s">
        <v>210</v>
      </c>
      <c r="AK4" s="108" t="s">
        <v>204</v>
      </c>
      <c r="AL4" s="109" t="s">
        <v>205</v>
      </c>
    </row>
    <row r="5" spans="1:38" ht="25.5" customHeight="1" x14ac:dyDescent="0.35">
      <c r="A5" s="111" t="s">
        <v>9</v>
      </c>
      <c r="B5" s="111" t="s">
        <v>15</v>
      </c>
      <c r="C5" s="112">
        <v>700961</v>
      </c>
      <c r="D5" s="113"/>
      <c r="E5" s="114"/>
      <c r="F5" s="115"/>
      <c r="G5" s="114"/>
      <c r="H5" s="92"/>
      <c r="I5" s="92"/>
      <c r="J5" s="114"/>
      <c r="K5" s="113"/>
      <c r="L5" s="114"/>
      <c r="M5" s="115"/>
      <c r="N5" s="114"/>
      <c r="O5" s="92"/>
      <c r="P5" s="92"/>
      <c r="Q5" s="114"/>
      <c r="R5" s="117"/>
      <c r="S5" s="114"/>
      <c r="T5" s="115"/>
      <c r="U5" s="114"/>
      <c r="V5" s="92"/>
      <c r="W5" s="92"/>
      <c r="X5" s="118"/>
      <c r="Y5" s="92"/>
      <c r="Z5" s="114"/>
      <c r="AA5" s="115"/>
      <c r="AB5" s="114"/>
      <c r="AC5" s="92"/>
      <c r="AD5" s="92"/>
      <c r="AE5" s="118"/>
      <c r="AF5" s="92"/>
      <c r="AG5" s="114"/>
      <c r="AH5" s="115"/>
      <c r="AI5" s="114"/>
      <c r="AJ5" s="92"/>
      <c r="AK5" s="92"/>
      <c r="AL5" s="118"/>
    </row>
    <row r="6" spans="1:38" ht="25.5" customHeight="1" x14ac:dyDescent="0.35">
      <c r="A6" s="111" t="s">
        <v>9</v>
      </c>
      <c r="B6" s="111" t="s">
        <v>15</v>
      </c>
      <c r="C6" s="112"/>
      <c r="D6" s="113"/>
      <c r="E6" s="114"/>
      <c r="F6" s="115"/>
      <c r="G6" s="114"/>
      <c r="H6" s="92"/>
      <c r="I6" s="92"/>
      <c r="J6" s="114"/>
      <c r="K6" s="113"/>
      <c r="L6" s="114"/>
      <c r="M6" s="115"/>
      <c r="N6" s="114"/>
      <c r="O6" s="92"/>
      <c r="P6" s="92"/>
      <c r="Q6" s="114"/>
      <c r="R6" s="117"/>
      <c r="S6" s="114"/>
      <c r="T6" s="115"/>
      <c r="U6" s="114"/>
      <c r="V6" s="92"/>
      <c r="W6" s="92"/>
      <c r="X6" s="118"/>
      <c r="Y6" s="92"/>
      <c r="Z6" s="114"/>
      <c r="AA6" s="115"/>
      <c r="AB6" s="114"/>
      <c r="AC6" s="92"/>
      <c r="AD6" s="92"/>
      <c r="AE6" s="118"/>
      <c r="AF6" s="92"/>
      <c r="AG6" s="114"/>
      <c r="AH6" s="115"/>
      <c r="AI6" s="114"/>
      <c r="AJ6" s="92"/>
      <c r="AK6" s="92"/>
      <c r="AL6" s="118"/>
    </row>
    <row r="7" spans="1:38" ht="25.5" customHeight="1" x14ac:dyDescent="0.35">
      <c r="A7" s="111" t="s">
        <v>211</v>
      </c>
      <c r="B7" s="111" t="s">
        <v>212</v>
      </c>
      <c r="C7" s="112">
        <v>700929</v>
      </c>
      <c r="D7" s="113"/>
      <c r="E7" s="114"/>
      <c r="F7" s="115"/>
      <c r="G7" s="114"/>
      <c r="H7" s="92"/>
      <c r="I7" s="92"/>
      <c r="J7" s="114"/>
      <c r="K7" s="113"/>
      <c r="L7" s="114"/>
      <c r="M7" s="115"/>
      <c r="N7" s="114"/>
      <c r="O7" s="92"/>
      <c r="P7" s="92"/>
      <c r="Q7" s="114"/>
      <c r="R7" s="117"/>
      <c r="S7" s="114"/>
      <c r="T7" s="115"/>
      <c r="U7" s="114"/>
      <c r="V7" s="92">
        <v>4</v>
      </c>
      <c r="W7" s="92">
        <v>3</v>
      </c>
      <c r="X7" s="118">
        <v>3799.1</v>
      </c>
      <c r="Y7" s="92"/>
      <c r="Z7" s="114"/>
      <c r="AA7" s="115"/>
      <c r="AB7" s="114"/>
      <c r="AC7" s="92"/>
      <c r="AD7" s="92"/>
      <c r="AE7" s="118"/>
      <c r="AF7" s="92"/>
      <c r="AG7" s="114"/>
      <c r="AH7" s="115"/>
      <c r="AI7" s="114"/>
      <c r="AJ7" s="92"/>
      <c r="AK7" s="92"/>
      <c r="AL7" s="118"/>
    </row>
    <row r="8" spans="1:38" ht="25.5" customHeight="1" x14ac:dyDescent="0.35">
      <c r="A8" s="111" t="s">
        <v>9</v>
      </c>
      <c r="B8" s="111" t="s">
        <v>213</v>
      </c>
      <c r="C8" s="112">
        <v>700933</v>
      </c>
      <c r="D8" s="113"/>
      <c r="E8" s="114"/>
      <c r="F8" s="115"/>
      <c r="G8" s="114"/>
      <c r="H8" s="92"/>
      <c r="I8" s="92"/>
      <c r="J8" s="114"/>
      <c r="K8" s="113"/>
      <c r="L8" s="114"/>
      <c r="M8" s="115"/>
      <c r="N8" s="114"/>
      <c r="O8" s="92"/>
      <c r="P8" s="92"/>
      <c r="Q8" s="114"/>
      <c r="R8" s="117"/>
      <c r="S8" s="114"/>
      <c r="T8" s="115"/>
      <c r="U8" s="114"/>
      <c r="V8" s="92">
        <v>1</v>
      </c>
      <c r="W8" s="92"/>
      <c r="X8" s="118"/>
      <c r="Y8" s="92"/>
      <c r="Z8" s="114"/>
      <c r="AA8" s="115"/>
      <c r="AB8" s="114"/>
      <c r="AC8" s="92"/>
      <c r="AD8" s="92"/>
      <c r="AE8" s="118"/>
      <c r="AF8" s="92"/>
      <c r="AG8" s="114"/>
      <c r="AH8" s="115"/>
      <c r="AI8" s="114"/>
      <c r="AJ8" s="92"/>
      <c r="AK8" s="92"/>
      <c r="AL8" s="118"/>
    </row>
    <row r="9" spans="1:38" ht="25.5" customHeight="1" x14ac:dyDescent="0.35">
      <c r="A9" s="119" t="s">
        <v>18</v>
      </c>
      <c r="B9" s="119" t="s">
        <v>76</v>
      </c>
      <c r="C9" s="120">
        <v>700935</v>
      </c>
      <c r="D9" s="121">
        <v>51</v>
      </c>
      <c r="E9" s="122">
        <v>114834.49</v>
      </c>
      <c r="F9" s="123">
        <v>1</v>
      </c>
      <c r="G9" s="122">
        <v>-6820</v>
      </c>
      <c r="H9" s="124">
        <v>96</v>
      </c>
      <c r="I9" s="124">
        <v>629</v>
      </c>
      <c r="J9" s="122">
        <v>658578.53000000049</v>
      </c>
      <c r="K9" s="121">
        <v>4</v>
      </c>
      <c r="L9" s="122">
        <v>13546.439999999999</v>
      </c>
      <c r="M9" s="123">
        <v>17</v>
      </c>
      <c r="N9" s="122">
        <v>33868.5</v>
      </c>
      <c r="O9" s="124">
        <v>132</v>
      </c>
      <c r="P9" s="124">
        <v>324</v>
      </c>
      <c r="Q9" s="122">
        <v>637884.37999999977</v>
      </c>
      <c r="R9" s="126">
        <v>9</v>
      </c>
      <c r="S9" s="122">
        <v>1480381.9</v>
      </c>
      <c r="T9" s="123">
        <v>3</v>
      </c>
      <c r="U9" s="122">
        <v>6151.6900000000005</v>
      </c>
      <c r="V9" s="124">
        <v>297</v>
      </c>
      <c r="W9" s="124">
        <v>215</v>
      </c>
      <c r="X9" s="127">
        <v>1612339.4499999983</v>
      </c>
      <c r="Y9" s="124">
        <v>6</v>
      </c>
      <c r="Z9" s="122">
        <v>57354.840000000004</v>
      </c>
      <c r="AA9" s="123"/>
      <c r="AB9" s="122"/>
      <c r="AC9" s="124">
        <v>1</v>
      </c>
      <c r="AD9" s="124">
        <v>77</v>
      </c>
      <c r="AE9" s="127">
        <v>217760.07000000007</v>
      </c>
      <c r="AF9" s="124">
        <v>17</v>
      </c>
      <c r="AG9" s="122">
        <v>222615.51</v>
      </c>
      <c r="AH9" s="123"/>
      <c r="AI9" s="122"/>
      <c r="AJ9" s="124">
        <v>18</v>
      </c>
      <c r="AK9" s="124">
        <v>47</v>
      </c>
      <c r="AL9" s="127">
        <v>347279.19</v>
      </c>
    </row>
    <row r="10" spans="1:38" ht="25.5" customHeight="1" x14ac:dyDescent="0.35">
      <c r="A10" s="119" t="s">
        <v>29</v>
      </c>
      <c r="B10" s="119" t="s">
        <v>214</v>
      </c>
      <c r="C10" s="112"/>
      <c r="D10" s="121"/>
      <c r="E10" s="122"/>
      <c r="F10" s="123"/>
      <c r="G10" s="122"/>
      <c r="H10" s="124"/>
      <c r="I10" s="124"/>
      <c r="J10" s="122"/>
      <c r="K10" s="121"/>
      <c r="L10" s="122"/>
      <c r="M10" s="123"/>
      <c r="N10" s="122"/>
      <c r="O10" s="124"/>
      <c r="P10" s="124"/>
      <c r="Q10" s="122"/>
      <c r="R10" s="126"/>
      <c r="S10" s="122"/>
      <c r="T10" s="123"/>
      <c r="U10" s="122"/>
      <c r="V10" s="124"/>
      <c r="W10" s="124"/>
      <c r="X10" s="127"/>
      <c r="Y10" s="92"/>
      <c r="Z10" s="114"/>
      <c r="AA10" s="115"/>
      <c r="AB10" s="114"/>
      <c r="AC10" s="92"/>
      <c r="AD10" s="92"/>
      <c r="AE10" s="118"/>
      <c r="AF10" s="92"/>
      <c r="AG10" s="114"/>
      <c r="AH10" s="115"/>
      <c r="AI10" s="114"/>
      <c r="AJ10" s="92"/>
      <c r="AK10" s="92"/>
      <c r="AL10" s="118"/>
    </row>
    <row r="11" spans="1:38" ht="25.5" customHeight="1" x14ac:dyDescent="0.35">
      <c r="A11" s="119" t="s">
        <v>211</v>
      </c>
      <c r="B11" s="111" t="s">
        <v>212</v>
      </c>
      <c r="C11" s="128" t="s">
        <v>73</v>
      </c>
      <c r="D11" s="113"/>
      <c r="E11" s="114"/>
      <c r="F11" s="115"/>
      <c r="G11" s="114"/>
      <c r="H11" s="92"/>
      <c r="I11" s="92"/>
      <c r="J11" s="114"/>
      <c r="K11" s="113"/>
      <c r="L11" s="114"/>
      <c r="M11" s="115"/>
      <c r="N11" s="114"/>
      <c r="O11" s="92"/>
      <c r="P11" s="92"/>
      <c r="Q11" s="114"/>
      <c r="R11" s="117"/>
      <c r="S11" s="114"/>
      <c r="T11" s="115"/>
      <c r="U11" s="114"/>
      <c r="V11" s="92">
        <v>2</v>
      </c>
      <c r="W11" s="92">
        <v>1</v>
      </c>
      <c r="X11" s="118">
        <v>25587.4</v>
      </c>
      <c r="Y11" s="92"/>
      <c r="Z11" s="114"/>
      <c r="AA11" s="115"/>
      <c r="AB11" s="114"/>
      <c r="AC11" s="92"/>
      <c r="AD11" s="92"/>
      <c r="AE11" s="118"/>
      <c r="AF11" s="92"/>
      <c r="AG11" s="114"/>
      <c r="AH11" s="115"/>
      <c r="AI11" s="114"/>
      <c r="AJ11" s="92"/>
      <c r="AK11" s="92"/>
      <c r="AL11" s="118"/>
    </row>
    <row r="12" spans="1:38" ht="25.5" customHeight="1" x14ac:dyDescent="0.35">
      <c r="A12" s="111" t="s">
        <v>9</v>
      </c>
      <c r="B12" s="111" t="s">
        <v>215</v>
      </c>
      <c r="C12" s="112">
        <v>700945</v>
      </c>
      <c r="D12" s="113"/>
      <c r="E12" s="114"/>
      <c r="F12" s="115"/>
      <c r="G12" s="114"/>
      <c r="H12" s="92"/>
      <c r="I12" s="92"/>
      <c r="J12" s="114"/>
      <c r="K12" s="113"/>
      <c r="L12" s="114"/>
      <c r="M12" s="115"/>
      <c r="N12" s="114"/>
      <c r="O12" s="92"/>
      <c r="P12" s="92"/>
      <c r="Q12" s="114"/>
      <c r="R12" s="117"/>
      <c r="S12" s="114"/>
      <c r="T12" s="115"/>
      <c r="U12" s="114"/>
      <c r="V12" s="92"/>
      <c r="W12" s="92"/>
      <c r="X12" s="118"/>
      <c r="Y12" s="92"/>
      <c r="Z12" s="114"/>
      <c r="AA12" s="115"/>
      <c r="AB12" s="114"/>
      <c r="AC12" s="92"/>
      <c r="AD12" s="92"/>
      <c r="AE12" s="118"/>
      <c r="AF12" s="92"/>
      <c r="AG12" s="114"/>
      <c r="AH12" s="115"/>
      <c r="AI12" s="114"/>
      <c r="AJ12" s="92"/>
      <c r="AK12" s="92"/>
      <c r="AL12" s="118"/>
    </row>
    <row r="13" spans="1:38" ht="25.5" customHeight="1" x14ac:dyDescent="0.35">
      <c r="A13" s="111" t="s">
        <v>9</v>
      </c>
      <c r="B13" s="111" t="s">
        <v>20</v>
      </c>
      <c r="C13" s="128">
        <v>700943</v>
      </c>
      <c r="D13" s="121"/>
      <c r="E13" s="122"/>
      <c r="F13" s="123"/>
      <c r="G13" s="122"/>
      <c r="H13" s="124"/>
      <c r="I13" s="124"/>
      <c r="J13" s="122"/>
      <c r="K13" s="121"/>
      <c r="L13" s="122"/>
      <c r="M13" s="123"/>
      <c r="N13" s="122"/>
      <c r="O13" s="124"/>
      <c r="P13" s="124"/>
      <c r="Q13" s="122"/>
      <c r="R13" s="126"/>
      <c r="S13" s="122"/>
      <c r="T13" s="123"/>
      <c r="U13" s="122"/>
      <c r="V13" s="124"/>
      <c r="W13" s="124"/>
      <c r="X13" s="127"/>
      <c r="Y13" s="124"/>
      <c r="Z13" s="122"/>
      <c r="AA13" s="123"/>
      <c r="AB13" s="122"/>
      <c r="AC13" s="124"/>
      <c r="AD13" s="124"/>
      <c r="AE13" s="127"/>
      <c r="AF13" s="124"/>
      <c r="AG13" s="122"/>
      <c r="AH13" s="123"/>
      <c r="AI13" s="122"/>
      <c r="AJ13" s="124"/>
      <c r="AK13" s="124"/>
      <c r="AL13" s="127"/>
    </row>
    <row r="14" spans="1:38" ht="25.5" customHeight="1" x14ac:dyDescent="0.35">
      <c r="A14" s="119" t="s">
        <v>18</v>
      </c>
      <c r="B14" s="119" t="s">
        <v>76</v>
      </c>
      <c r="C14" s="112"/>
      <c r="D14" s="121"/>
      <c r="E14" s="122"/>
      <c r="F14" s="123"/>
      <c r="G14" s="122"/>
      <c r="H14" s="124"/>
      <c r="I14" s="124"/>
      <c r="J14" s="122"/>
      <c r="K14" s="121"/>
      <c r="L14" s="122"/>
      <c r="M14" s="123"/>
      <c r="N14" s="122"/>
      <c r="O14" s="124"/>
      <c r="P14" s="124"/>
      <c r="Q14" s="122"/>
      <c r="R14" s="126"/>
      <c r="S14" s="122"/>
      <c r="T14" s="123"/>
      <c r="U14" s="122"/>
      <c r="V14" s="124"/>
      <c r="W14" s="124"/>
      <c r="X14" s="127"/>
      <c r="Y14" s="124"/>
      <c r="Z14" s="122"/>
      <c r="AA14" s="123"/>
      <c r="AB14" s="122"/>
      <c r="AC14" s="124"/>
      <c r="AD14" s="124"/>
      <c r="AE14" s="127"/>
      <c r="AF14" s="124"/>
      <c r="AG14" s="122"/>
      <c r="AH14" s="123"/>
      <c r="AI14" s="122"/>
      <c r="AJ14" s="124"/>
      <c r="AK14" s="124"/>
      <c r="AL14" s="127"/>
    </row>
    <row r="15" spans="1:38" ht="25.5" customHeight="1" x14ac:dyDescent="0.35">
      <c r="A15" s="111" t="s">
        <v>21</v>
      </c>
      <c r="B15" s="111" t="s">
        <v>216</v>
      </c>
      <c r="C15" s="112"/>
      <c r="D15" s="121"/>
      <c r="E15" s="122"/>
      <c r="F15" s="123"/>
      <c r="G15" s="122"/>
      <c r="H15" s="124"/>
      <c r="I15" s="124"/>
      <c r="J15" s="122"/>
      <c r="K15" s="121"/>
      <c r="L15" s="122"/>
      <c r="M15" s="123"/>
      <c r="N15" s="122"/>
      <c r="O15" s="124"/>
      <c r="P15" s="124"/>
      <c r="Q15" s="122"/>
      <c r="R15" s="126"/>
      <c r="S15" s="122"/>
      <c r="T15" s="123"/>
      <c r="U15" s="122"/>
      <c r="V15" s="124"/>
      <c r="W15" s="124"/>
      <c r="X15" s="127"/>
      <c r="Y15" s="124"/>
      <c r="Z15" s="122"/>
      <c r="AA15" s="123"/>
      <c r="AB15" s="122"/>
      <c r="AC15" s="124"/>
      <c r="AD15" s="124"/>
      <c r="AE15" s="127"/>
      <c r="AF15" s="124"/>
      <c r="AG15" s="122"/>
      <c r="AH15" s="123"/>
      <c r="AI15" s="122"/>
      <c r="AJ15" s="124"/>
      <c r="AK15" s="124"/>
      <c r="AL15" s="127"/>
    </row>
    <row r="16" spans="1:38" ht="25.5" customHeight="1" x14ac:dyDescent="0.35">
      <c r="A16" s="111" t="s">
        <v>21</v>
      </c>
      <c r="B16" s="111" t="s">
        <v>22</v>
      </c>
      <c r="C16" s="112">
        <v>700939</v>
      </c>
      <c r="D16" s="121"/>
      <c r="E16" s="122"/>
      <c r="F16" s="123"/>
      <c r="G16" s="122"/>
      <c r="H16" s="124"/>
      <c r="I16" s="124">
        <v>1</v>
      </c>
      <c r="J16" s="122">
        <v>45.14</v>
      </c>
      <c r="K16" s="121"/>
      <c r="L16" s="122"/>
      <c r="M16" s="123"/>
      <c r="N16" s="122"/>
      <c r="O16" s="124"/>
      <c r="P16" s="124"/>
      <c r="Q16" s="122"/>
      <c r="R16" s="126"/>
      <c r="S16" s="122"/>
      <c r="T16" s="123"/>
      <c r="U16" s="122"/>
      <c r="V16" s="124"/>
      <c r="W16" s="124">
        <v>1</v>
      </c>
      <c r="X16" s="127">
        <v>1185.99</v>
      </c>
      <c r="Y16" s="124"/>
      <c r="Z16" s="122"/>
      <c r="AA16" s="123"/>
      <c r="AB16" s="122"/>
      <c r="AC16" s="124"/>
      <c r="AD16" s="124"/>
      <c r="AE16" s="127"/>
      <c r="AF16" s="124"/>
      <c r="AG16" s="122"/>
      <c r="AH16" s="123"/>
      <c r="AI16" s="122"/>
      <c r="AJ16" s="124"/>
      <c r="AK16" s="124"/>
      <c r="AL16" s="127"/>
    </row>
    <row r="17" spans="1:38" ht="25.5" customHeight="1" x14ac:dyDescent="0.35">
      <c r="A17" s="119" t="s">
        <v>30</v>
      </c>
      <c r="B17" s="111" t="s">
        <v>217</v>
      </c>
      <c r="C17" s="112"/>
      <c r="D17" s="121"/>
      <c r="E17" s="122"/>
      <c r="F17" s="123"/>
      <c r="G17" s="122"/>
      <c r="H17" s="124"/>
      <c r="I17" s="124"/>
      <c r="J17" s="122"/>
      <c r="K17" s="121"/>
      <c r="L17" s="122"/>
      <c r="M17" s="123"/>
      <c r="N17" s="122"/>
      <c r="O17" s="124"/>
      <c r="P17" s="124"/>
      <c r="Q17" s="122"/>
      <c r="R17" s="126"/>
      <c r="S17" s="122"/>
      <c r="T17" s="123"/>
      <c r="U17" s="122"/>
      <c r="V17" s="124"/>
      <c r="W17" s="124"/>
      <c r="X17" s="127"/>
      <c r="Y17" s="124"/>
      <c r="Z17" s="122"/>
      <c r="AA17" s="123"/>
      <c r="AB17" s="122"/>
      <c r="AC17" s="124"/>
      <c r="AD17" s="124"/>
      <c r="AE17" s="127"/>
      <c r="AF17" s="124"/>
      <c r="AG17" s="122"/>
      <c r="AH17" s="123"/>
      <c r="AI17" s="122"/>
      <c r="AJ17" s="124"/>
      <c r="AK17" s="124"/>
      <c r="AL17" s="127"/>
    </row>
    <row r="18" spans="1:38" ht="25.5" customHeight="1" x14ac:dyDescent="0.35">
      <c r="A18" s="111" t="s">
        <v>9</v>
      </c>
      <c r="B18" s="111" t="s">
        <v>12</v>
      </c>
      <c r="C18" s="112"/>
      <c r="D18" s="121"/>
      <c r="E18" s="122"/>
      <c r="F18" s="123"/>
      <c r="G18" s="122"/>
      <c r="H18" s="124"/>
      <c r="I18" s="124"/>
      <c r="J18" s="122"/>
      <c r="K18" s="121"/>
      <c r="L18" s="122"/>
      <c r="M18" s="123"/>
      <c r="N18" s="122"/>
      <c r="O18" s="124"/>
      <c r="P18" s="124"/>
      <c r="Q18" s="122"/>
      <c r="R18" s="126"/>
      <c r="S18" s="122"/>
      <c r="T18" s="123"/>
      <c r="U18" s="122"/>
      <c r="V18" s="124"/>
      <c r="W18" s="124"/>
      <c r="X18" s="127"/>
      <c r="Y18" s="124"/>
      <c r="Z18" s="122"/>
      <c r="AA18" s="123"/>
      <c r="AB18" s="122"/>
      <c r="AC18" s="124"/>
      <c r="AD18" s="124"/>
      <c r="AE18" s="127"/>
      <c r="AF18" s="124"/>
      <c r="AG18" s="122"/>
      <c r="AH18" s="123"/>
      <c r="AI18" s="122"/>
      <c r="AJ18" s="124"/>
      <c r="AK18" s="124"/>
      <c r="AL18" s="127"/>
    </row>
    <row r="19" spans="1:38" ht="25.5" customHeight="1" x14ac:dyDescent="0.35">
      <c r="A19" s="111" t="s">
        <v>211</v>
      </c>
      <c r="B19" s="111" t="s">
        <v>218</v>
      </c>
      <c r="C19" s="112">
        <v>700937</v>
      </c>
      <c r="D19" s="113">
        <v>4</v>
      </c>
      <c r="E19" s="114">
        <v>-11598.3</v>
      </c>
      <c r="F19" s="115"/>
      <c r="G19" s="114"/>
      <c r="H19" s="92">
        <v>11</v>
      </c>
      <c r="I19" s="92">
        <v>180</v>
      </c>
      <c r="J19" s="114">
        <v>129602.35999999997</v>
      </c>
      <c r="K19" s="113"/>
      <c r="L19" s="114"/>
      <c r="M19" s="115">
        <v>3</v>
      </c>
      <c r="N19" s="114">
        <v>5490</v>
      </c>
      <c r="O19" s="92">
        <v>9</v>
      </c>
      <c r="P19" s="92">
        <v>55</v>
      </c>
      <c r="Q19" s="114">
        <v>108719.76</v>
      </c>
      <c r="R19" s="117">
        <v>1</v>
      </c>
      <c r="S19" s="114">
        <v>2031.72</v>
      </c>
      <c r="T19" s="115"/>
      <c r="U19" s="114"/>
      <c r="V19" s="92">
        <v>64</v>
      </c>
      <c r="W19" s="92">
        <v>31</v>
      </c>
      <c r="X19" s="118">
        <v>128586.58999999998</v>
      </c>
      <c r="Y19" s="92"/>
      <c r="Z19" s="114"/>
      <c r="AA19" s="115"/>
      <c r="AB19" s="114"/>
      <c r="AC19" s="92"/>
      <c r="AD19" s="92">
        <v>15</v>
      </c>
      <c r="AE19" s="118">
        <v>51436.039999999994</v>
      </c>
      <c r="AF19" s="92">
        <v>2</v>
      </c>
      <c r="AG19" s="114">
        <v>71047.399999999994</v>
      </c>
      <c r="AH19" s="115"/>
      <c r="AI19" s="114"/>
      <c r="AJ19" s="92"/>
      <c r="AK19" s="92">
        <v>5</v>
      </c>
      <c r="AL19" s="118">
        <v>138996.22999999998</v>
      </c>
    </row>
    <row r="20" spans="1:38" ht="25.5" customHeight="1" x14ac:dyDescent="0.35">
      <c r="A20" s="111" t="s">
        <v>211</v>
      </c>
      <c r="B20" s="111" t="s">
        <v>17</v>
      </c>
      <c r="C20" s="112"/>
      <c r="D20" s="113"/>
      <c r="E20" s="114"/>
      <c r="F20" s="115"/>
      <c r="G20" s="114"/>
      <c r="H20" s="92"/>
      <c r="I20" s="92"/>
      <c r="J20" s="114"/>
      <c r="K20" s="113"/>
      <c r="L20" s="114"/>
      <c r="M20" s="115"/>
      <c r="N20" s="114"/>
      <c r="O20" s="92"/>
      <c r="P20" s="92"/>
      <c r="Q20" s="114"/>
      <c r="R20" s="117"/>
      <c r="S20" s="114"/>
      <c r="T20" s="115"/>
      <c r="U20" s="114"/>
      <c r="V20" s="92"/>
      <c r="W20" s="92"/>
      <c r="X20" s="118"/>
      <c r="Y20" s="92"/>
      <c r="Z20" s="114"/>
      <c r="AA20" s="115"/>
      <c r="AB20" s="114"/>
      <c r="AC20" s="92"/>
      <c r="AD20" s="92"/>
      <c r="AE20" s="118"/>
      <c r="AF20" s="92"/>
      <c r="AG20" s="114"/>
      <c r="AH20" s="115"/>
      <c r="AI20" s="114"/>
      <c r="AJ20" s="92"/>
      <c r="AK20" s="92"/>
      <c r="AL20" s="118"/>
    </row>
    <row r="21" spans="1:38" ht="25.5" customHeight="1" x14ac:dyDescent="0.35">
      <c r="A21" s="111" t="s">
        <v>9</v>
      </c>
      <c r="B21" s="111" t="s">
        <v>213</v>
      </c>
      <c r="C21" s="112">
        <v>700934</v>
      </c>
      <c r="D21" s="121"/>
      <c r="E21" s="122"/>
      <c r="F21" s="123"/>
      <c r="G21" s="122"/>
      <c r="H21" s="124"/>
      <c r="I21" s="124"/>
      <c r="J21" s="122"/>
      <c r="K21" s="121"/>
      <c r="L21" s="122"/>
      <c r="M21" s="123"/>
      <c r="N21" s="122"/>
      <c r="O21" s="124"/>
      <c r="P21" s="124"/>
      <c r="Q21" s="122"/>
      <c r="R21" s="126">
        <v>1</v>
      </c>
      <c r="S21" s="122">
        <v>25655.54</v>
      </c>
      <c r="T21" s="123"/>
      <c r="U21" s="122"/>
      <c r="V21" s="124">
        <v>1</v>
      </c>
      <c r="W21" s="124">
        <v>1</v>
      </c>
      <c r="X21" s="127">
        <v>3305</v>
      </c>
      <c r="Y21" s="92"/>
      <c r="Z21" s="114"/>
      <c r="AA21" s="115"/>
      <c r="AB21" s="114"/>
      <c r="AC21" s="92"/>
      <c r="AD21" s="92"/>
      <c r="AE21" s="118"/>
      <c r="AF21" s="124"/>
      <c r="AG21" s="122"/>
      <c r="AH21" s="123"/>
      <c r="AI21" s="122"/>
      <c r="AJ21" s="124"/>
      <c r="AK21" s="124"/>
      <c r="AL21" s="127"/>
    </row>
    <row r="22" spans="1:38" ht="25.5" customHeight="1" x14ac:dyDescent="0.35">
      <c r="A22" s="111" t="s">
        <v>9</v>
      </c>
      <c r="B22" s="111" t="s">
        <v>219</v>
      </c>
      <c r="C22" s="112">
        <v>700940</v>
      </c>
      <c r="D22" s="121"/>
      <c r="E22" s="122"/>
      <c r="F22" s="123"/>
      <c r="G22" s="122"/>
      <c r="H22" s="124">
        <v>2</v>
      </c>
      <c r="I22" s="124">
        <v>16</v>
      </c>
      <c r="J22" s="122">
        <v>-10938.279999999999</v>
      </c>
      <c r="K22" s="121"/>
      <c r="L22" s="122"/>
      <c r="M22" s="123">
        <v>2</v>
      </c>
      <c r="N22" s="122">
        <v>3692</v>
      </c>
      <c r="O22" s="124">
        <v>2</v>
      </c>
      <c r="P22" s="124">
        <v>12</v>
      </c>
      <c r="Q22" s="122">
        <v>23439.06</v>
      </c>
      <c r="R22" s="126"/>
      <c r="S22" s="122"/>
      <c r="T22" s="123"/>
      <c r="U22" s="122"/>
      <c r="V22" s="124">
        <v>2</v>
      </c>
      <c r="W22" s="124">
        <v>11</v>
      </c>
      <c r="X22" s="127">
        <v>25153.97</v>
      </c>
      <c r="Y22" s="92"/>
      <c r="Z22" s="114"/>
      <c r="AA22" s="115"/>
      <c r="AB22" s="114"/>
      <c r="AC22" s="92"/>
      <c r="AD22" s="92">
        <v>1</v>
      </c>
      <c r="AE22" s="118">
        <v>46.95</v>
      </c>
      <c r="AF22" s="124"/>
      <c r="AG22" s="122"/>
      <c r="AH22" s="123"/>
      <c r="AI22" s="122"/>
      <c r="AJ22" s="124"/>
      <c r="AK22" s="124"/>
      <c r="AL22" s="127"/>
    </row>
    <row r="23" spans="1:38" ht="25.5" customHeight="1" x14ac:dyDescent="0.35">
      <c r="A23" s="111" t="s">
        <v>18</v>
      </c>
      <c r="B23" s="111" t="s">
        <v>76</v>
      </c>
      <c r="C23" s="112"/>
      <c r="D23" s="121"/>
      <c r="E23" s="122"/>
      <c r="F23" s="123"/>
      <c r="G23" s="122"/>
      <c r="H23" s="124"/>
      <c r="I23" s="124"/>
      <c r="J23" s="122"/>
      <c r="K23" s="121"/>
      <c r="L23" s="122"/>
      <c r="M23" s="123"/>
      <c r="N23" s="122"/>
      <c r="O23" s="124"/>
      <c r="P23" s="124"/>
      <c r="Q23" s="122"/>
      <c r="R23" s="126"/>
      <c r="S23" s="122"/>
      <c r="T23" s="123"/>
      <c r="U23" s="122"/>
      <c r="V23" s="124"/>
      <c r="W23" s="124"/>
      <c r="X23" s="127"/>
      <c r="Y23" s="124"/>
      <c r="Z23" s="122"/>
      <c r="AA23" s="123"/>
      <c r="AB23" s="122"/>
      <c r="AC23" s="124"/>
      <c r="AD23" s="124"/>
      <c r="AE23" s="127"/>
      <c r="AF23" s="124"/>
      <c r="AG23" s="122"/>
      <c r="AH23" s="123"/>
      <c r="AI23" s="122"/>
      <c r="AJ23" s="124"/>
      <c r="AK23" s="124"/>
      <c r="AL23" s="127"/>
    </row>
    <row r="24" spans="1:38" ht="25.5" customHeight="1" x14ac:dyDescent="0.35">
      <c r="A24" s="111" t="s">
        <v>9</v>
      </c>
      <c r="B24" s="111" t="s">
        <v>215</v>
      </c>
      <c r="C24" s="112">
        <v>700944</v>
      </c>
      <c r="D24" s="113"/>
      <c r="E24" s="114"/>
      <c r="F24" s="115"/>
      <c r="G24" s="114"/>
      <c r="H24" s="92"/>
      <c r="I24" s="92"/>
      <c r="J24" s="114"/>
      <c r="K24" s="113"/>
      <c r="L24" s="114"/>
      <c r="M24" s="115"/>
      <c r="N24" s="114"/>
      <c r="O24" s="92"/>
      <c r="P24" s="92"/>
      <c r="Q24" s="114"/>
      <c r="R24" s="117"/>
      <c r="S24" s="114"/>
      <c r="T24" s="115"/>
      <c r="U24" s="114"/>
      <c r="V24" s="92"/>
      <c r="W24" s="92"/>
      <c r="X24" s="118"/>
      <c r="Y24" s="92"/>
      <c r="Z24" s="114"/>
      <c r="AA24" s="115"/>
      <c r="AB24" s="114"/>
      <c r="AC24" s="92"/>
      <c r="AD24" s="92"/>
      <c r="AE24" s="118"/>
      <c r="AF24" s="92"/>
      <c r="AG24" s="114"/>
      <c r="AH24" s="115"/>
      <c r="AI24" s="114"/>
      <c r="AJ24" s="92"/>
      <c r="AK24" s="92"/>
      <c r="AL24" s="118"/>
    </row>
    <row r="25" spans="1:38" ht="25.5" customHeight="1" x14ac:dyDescent="0.35">
      <c r="A25" s="111" t="s">
        <v>67</v>
      </c>
      <c r="B25" s="111" t="s">
        <v>13</v>
      </c>
      <c r="C25" s="112">
        <v>700942</v>
      </c>
      <c r="D25" s="121"/>
      <c r="E25" s="122"/>
      <c r="F25" s="123"/>
      <c r="G25" s="122"/>
      <c r="H25" s="124"/>
      <c r="I25" s="124"/>
      <c r="J25" s="122"/>
      <c r="K25" s="121"/>
      <c r="L25" s="122"/>
      <c r="M25" s="123"/>
      <c r="N25" s="122"/>
      <c r="O25" s="124"/>
      <c r="P25" s="124"/>
      <c r="Q25" s="122"/>
      <c r="R25" s="126"/>
      <c r="S25" s="122"/>
      <c r="T25" s="123"/>
      <c r="U25" s="122"/>
      <c r="V25" s="124"/>
      <c r="W25" s="124"/>
      <c r="X25" s="127"/>
      <c r="Y25" s="124"/>
      <c r="Z25" s="122"/>
      <c r="AA25" s="123"/>
      <c r="AB25" s="122"/>
      <c r="AC25" s="124"/>
      <c r="AD25" s="124"/>
      <c r="AE25" s="127"/>
      <c r="AF25" s="124"/>
      <c r="AG25" s="122"/>
      <c r="AH25" s="123"/>
      <c r="AI25" s="122"/>
      <c r="AJ25" s="124"/>
      <c r="AK25" s="124"/>
      <c r="AL25" s="127"/>
    </row>
    <row r="26" spans="1:38" ht="25.5" customHeight="1" x14ac:dyDescent="0.35">
      <c r="A26" s="111" t="s">
        <v>29</v>
      </c>
      <c r="B26" s="119" t="s">
        <v>220</v>
      </c>
      <c r="C26" s="120">
        <v>700931</v>
      </c>
      <c r="D26" s="121"/>
      <c r="E26" s="122"/>
      <c r="F26" s="123"/>
      <c r="G26" s="122"/>
      <c r="H26" s="124"/>
      <c r="I26" s="124">
        <v>4</v>
      </c>
      <c r="J26" s="122">
        <v>8000.27</v>
      </c>
      <c r="K26" s="121"/>
      <c r="L26" s="122"/>
      <c r="M26" s="123"/>
      <c r="N26" s="122"/>
      <c r="O26" s="124">
        <v>1</v>
      </c>
      <c r="P26" s="124">
        <v>1</v>
      </c>
      <c r="Q26" s="122">
        <v>1830</v>
      </c>
      <c r="R26" s="126"/>
      <c r="S26" s="122"/>
      <c r="T26" s="123"/>
      <c r="U26" s="122"/>
      <c r="V26" s="124"/>
      <c r="W26" s="124">
        <v>2</v>
      </c>
      <c r="X26" s="127">
        <v>2485.9299999999998</v>
      </c>
      <c r="Y26" s="124"/>
      <c r="Z26" s="122"/>
      <c r="AA26" s="123"/>
      <c r="AB26" s="122"/>
      <c r="AC26" s="124"/>
      <c r="AD26" s="124">
        <v>1</v>
      </c>
      <c r="AE26" s="127">
        <v>1292.6099999999999</v>
      </c>
      <c r="AF26" s="92"/>
      <c r="AG26" s="114"/>
      <c r="AH26" s="115"/>
      <c r="AI26" s="114"/>
      <c r="AJ26" s="92"/>
      <c r="AK26" s="92">
        <v>1</v>
      </c>
      <c r="AL26" s="118">
        <v>4290</v>
      </c>
    </row>
    <row r="27" spans="1:38" ht="25.5" customHeight="1" x14ac:dyDescent="0.35">
      <c r="A27" s="111" t="s">
        <v>29</v>
      </c>
      <c r="B27" s="119" t="s">
        <v>221</v>
      </c>
      <c r="C27" s="120">
        <v>700946</v>
      </c>
      <c r="D27" s="121">
        <v>1</v>
      </c>
      <c r="E27" s="122">
        <v>14372.52</v>
      </c>
      <c r="F27" s="123"/>
      <c r="G27" s="122"/>
      <c r="H27" s="124">
        <v>6</v>
      </c>
      <c r="I27" s="124">
        <v>45</v>
      </c>
      <c r="J27" s="122">
        <v>5355.1800000000021</v>
      </c>
      <c r="K27" s="121"/>
      <c r="L27" s="122"/>
      <c r="M27" s="123">
        <v>3</v>
      </c>
      <c r="N27" s="122">
        <v>6068</v>
      </c>
      <c r="O27" s="124">
        <v>8</v>
      </c>
      <c r="P27" s="124">
        <v>34</v>
      </c>
      <c r="Q27" s="122">
        <v>62197.17</v>
      </c>
      <c r="R27" s="126"/>
      <c r="S27" s="122"/>
      <c r="T27" s="123">
        <v>1</v>
      </c>
      <c r="U27" s="122">
        <v>2140</v>
      </c>
      <c r="V27" s="124">
        <v>17</v>
      </c>
      <c r="W27" s="124">
        <v>14</v>
      </c>
      <c r="X27" s="127">
        <v>25929.059999999998</v>
      </c>
      <c r="Y27" s="92"/>
      <c r="Z27" s="114"/>
      <c r="AA27" s="115"/>
      <c r="AB27" s="114"/>
      <c r="AC27" s="92"/>
      <c r="AD27" s="92">
        <v>6</v>
      </c>
      <c r="AE27" s="118">
        <v>7467.89</v>
      </c>
      <c r="AF27" s="92">
        <v>2</v>
      </c>
      <c r="AG27" s="114">
        <v>40848.83</v>
      </c>
      <c r="AH27" s="115"/>
      <c r="AI27" s="114"/>
      <c r="AJ27" s="92"/>
      <c r="AK27" s="92">
        <v>1</v>
      </c>
      <c r="AL27" s="118">
        <v>667.11</v>
      </c>
    </row>
    <row r="28" spans="1:38" ht="25.5" customHeight="1" x14ac:dyDescent="0.35">
      <c r="A28" s="111" t="s">
        <v>29</v>
      </c>
      <c r="B28" s="119" t="s">
        <v>222</v>
      </c>
      <c r="C28" s="112">
        <v>700912</v>
      </c>
      <c r="D28" s="121"/>
      <c r="E28" s="122"/>
      <c r="F28" s="123"/>
      <c r="G28" s="122"/>
      <c r="H28" s="124">
        <v>3</v>
      </c>
      <c r="I28" s="124">
        <v>15</v>
      </c>
      <c r="J28" s="122">
        <v>-4692.1100000000006</v>
      </c>
      <c r="K28" s="121"/>
      <c r="L28" s="122"/>
      <c r="M28" s="123">
        <v>1</v>
      </c>
      <c r="N28" s="122">
        <v>1830</v>
      </c>
      <c r="O28" s="124">
        <v>2</v>
      </c>
      <c r="P28" s="124">
        <v>11</v>
      </c>
      <c r="Q28" s="122">
        <v>23430.799999999999</v>
      </c>
      <c r="R28" s="126">
        <v>1</v>
      </c>
      <c r="S28" s="122">
        <v>1168.8800000000001</v>
      </c>
      <c r="T28" s="123"/>
      <c r="U28" s="122"/>
      <c r="V28" s="124">
        <v>7</v>
      </c>
      <c r="W28" s="124">
        <v>6</v>
      </c>
      <c r="X28" s="127">
        <v>8433.1</v>
      </c>
      <c r="Y28" s="124"/>
      <c r="Z28" s="122"/>
      <c r="AA28" s="123"/>
      <c r="AB28" s="122"/>
      <c r="AC28" s="124"/>
      <c r="AD28" s="124">
        <v>4</v>
      </c>
      <c r="AE28" s="127">
        <v>11104.619999999999</v>
      </c>
      <c r="AF28" s="92"/>
      <c r="AG28" s="114"/>
      <c r="AH28" s="115"/>
      <c r="AI28" s="114"/>
      <c r="AJ28" s="92">
        <v>1</v>
      </c>
      <c r="AK28" s="92"/>
      <c r="AL28" s="118"/>
    </row>
    <row r="29" spans="1:38" ht="25.5" customHeight="1" x14ac:dyDescent="0.35">
      <c r="A29" s="111" t="s">
        <v>27</v>
      </c>
      <c r="B29" s="111" t="s">
        <v>77</v>
      </c>
      <c r="C29" s="112">
        <v>700910</v>
      </c>
      <c r="D29" s="113"/>
      <c r="E29" s="114"/>
      <c r="F29" s="115"/>
      <c r="G29" s="114"/>
      <c r="H29" s="92"/>
      <c r="I29" s="92"/>
      <c r="J29" s="114"/>
      <c r="K29" s="113"/>
      <c r="L29" s="114"/>
      <c r="M29" s="115"/>
      <c r="N29" s="114"/>
      <c r="O29" s="92"/>
      <c r="P29" s="92"/>
      <c r="Q29" s="114"/>
      <c r="R29" s="117"/>
      <c r="S29" s="114"/>
      <c r="T29" s="115"/>
      <c r="U29" s="114"/>
      <c r="V29" s="92"/>
      <c r="W29" s="92"/>
      <c r="X29" s="118"/>
      <c r="Y29" s="92"/>
      <c r="Z29" s="114"/>
      <c r="AA29" s="115"/>
      <c r="AB29" s="114"/>
      <c r="AC29" s="92"/>
      <c r="AD29" s="92"/>
      <c r="AE29" s="118"/>
      <c r="AF29" s="92"/>
      <c r="AG29" s="114"/>
      <c r="AH29" s="115"/>
      <c r="AI29" s="114"/>
      <c r="AJ29" s="92"/>
      <c r="AK29" s="92"/>
      <c r="AL29" s="118"/>
    </row>
    <row r="30" spans="1:38" ht="25.5" customHeight="1" x14ac:dyDescent="0.35">
      <c r="A30" s="111" t="s">
        <v>25</v>
      </c>
      <c r="B30" s="119" t="s">
        <v>223</v>
      </c>
      <c r="C30" s="112">
        <v>700913</v>
      </c>
      <c r="D30" s="121"/>
      <c r="E30" s="122"/>
      <c r="F30" s="123"/>
      <c r="G30" s="122"/>
      <c r="H30" s="124"/>
      <c r="I30" s="124"/>
      <c r="J30" s="122"/>
      <c r="K30" s="121"/>
      <c r="L30" s="122"/>
      <c r="M30" s="123"/>
      <c r="N30" s="122"/>
      <c r="O30" s="124"/>
      <c r="P30" s="124"/>
      <c r="Q30" s="122"/>
      <c r="R30" s="126"/>
      <c r="S30" s="122"/>
      <c r="T30" s="123"/>
      <c r="U30" s="122"/>
      <c r="V30" s="124"/>
      <c r="W30" s="124"/>
      <c r="X30" s="127"/>
      <c r="Y30" s="124"/>
      <c r="Z30" s="122"/>
      <c r="AA30" s="123"/>
      <c r="AB30" s="122"/>
      <c r="AC30" s="124"/>
      <c r="AD30" s="124"/>
      <c r="AE30" s="127"/>
      <c r="AF30" s="124"/>
      <c r="AG30" s="122"/>
      <c r="AH30" s="123"/>
      <c r="AI30" s="122"/>
      <c r="AJ30" s="124"/>
      <c r="AK30" s="124"/>
      <c r="AL30" s="127"/>
    </row>
    <row r="31" spans="1:38" ht="25.5" customHeight="1" x14ac:dyDescent="0.35">
      <c r="A31" s="111" t="s">
        <v>25</v>
      </c>
      <c r="B31" s="119" t="s">
        <v>224</v>
      </c>
      <c r="C31" s="112">
        <v>700922</v>
      </c>
      <c r="D31" s="121"/>
      <c r="E31" s="122"/>
      <c r="F31" s="123"/>
      <c r="G31" s="122"/>
      <c r="H31" s="124"/>
      <c r="I31" s="124"/>
      <c r="J31" s="122"/>
      <c r="K31" s="121"/>
      <c r="L31" s="122"/>
      <c r="M31" s="123"/>
      <c r="N31" s="122"/>
      <c r="O31" s="124"/>
      <c r="P31" s="124"/>
      <c r="Q31" s="122"/>
      <c r="R31" s="126"/>
      <c r="S31" s="122"/>
      <c r="T31" s="123"/>
      <c r="U31" s="122"/>
      <c r="V31" s="124"/>
      <c r="W31" s="124"/>
      <c r="X31" s="127"/>
      <c r="Y31" s="124"/>
      <c r="Z31" s="122"/>
      <c r="AA31" s="123"/>
      <c r="AB31" s="122"/>
      <c r="AC31" s="124"/>
      <c r="AD31" s="124"/>
      <c r="AE31" s="127"/>
      <c r="AF31" s="124"/>
      <c r="AG31" s="122"/>
      <c r="AH31" s="123"/>
      <c r="AI31" s="122"/>
      <c r="AJ31" s="124"/>
      <c r="AK31" s="124"/>
      <c r="AL31" s="127"/>
    </row>
    <row r="32" spans="1:38" ht="25.5" customHeight="1" x14ac:dyDescent="0.35">
      <c r="A32" s="111" t="s">
        <v>25</v>
      </c>
      <c r="B32" s="119" t="s">
        <v>225</v>
      </c>
      <c r="C32" s="112">
        <v>700926</v>
      </c>
      <c r="D32" s="121"/>
      <c r="E32" s="122"/>
      <c r="F32" s="123"/>
      <c r="G32" s="122"/>
      <c r="H32" s="124"/>
      <c r="I32" s="124"/>
      <c r="J32" s="122"/>
      <c r="K32" s="121"/>
      <c r="L32" s="122"/>
      <c r="M32" s="123"/>
      <c r="N32" s="122"/>
      <c r="O32" s="124"/>
      <c r="P32" s="124"/>
      <c r="Q32" s="122"/>
      <c r="R32" s="126"/>
      <c r="S32" s="122"/>
      <c r="T32" s="123"/>
      <c r="U32" s="122"/>
      <c r="V32" s="124"/>
      <c r="W32" s="124"/>
      <c r="X32" s="127"/>
      <c r="Y32" s="124"/>
      <c r="Z32" s="122"/>
      <c r="AA32" s="123"/>
      <c r="AB32" s="122"/>
      <c r="AC32" s="124"/>
      <c r="AD32" s="124"/>
      <c r="AE32" s="127"/>
      <c r="AF32" s="124"/>
      <c r="AG32" s="122"/>
      <c r="AH32" s="123"/>
      <c r="AI32" s="122"/>
      <c r="AJ32" s="124"/>
      <c r="AK32" s="124"/>
      <c r="AL32" s="127"/>
    </row>
    <row r="33" spans="1:38" ht="25.5" customHeight="1" x14ac:dyDescent="0.35">
      <c r="A33" s="111" t="s">
        <v>25</v>
      </c>
      <c r="B33" s="119" t="s">
        <v>228</v>
      </c>
      <c r="C33" s="112">
        <v>700917</v>
      </c>
      <c r="D33" s="121"/>
      <c r="E33" s="122"/>
      <c r="F33" s="123"/>
      <c r="G33" s="122"/>
      <c r="H33" s="124"/>
      <c r="I33" s="124"/>
      <c r="J33" s="122"/>
      <c r="K33" s="121"/>
      <c r="L33" s="122"/>
      <c r="M33" s="123"/>
      <c r="N33" s="122"/>
      <c r="O33" s="124"/>
      <c r="P33" s="124"/>
      <c r="Q33" s="122"/>
      <c r="R33" s="126"/>
      <c r="S33" s="122"/>
      <c r="T33" s="123"/>
      <c r="U33" s="122"/>
      <c r="V33" s="124"/>
      <c r="W33" s="124"/>
      <c r="X33" s="127"/>
      <c r="Y33" s="124"/>
      <c r="Z33" s="122"/>
      <c r="AA33" s="123"/>
      <c r="AB33" s="122"/>
      <c r="AC33" s="124"/>
      <c r="AD33" s="124"/>
      <c r="AE33" s="127"/>
      <c r="AF33" s="124"/>
      <c r="AG33" s="122"/>
      <c r="AH33" s="123"/>
      <c r="AI33" s="122"/>
      <c r="AJ33" s="124"/>
      <c r="AK33" s="124"/>
      <c r="AL33" s="127"/>
    </row>
    <row r="34" spans="1:38" ht="25.5" customHeight="1" x14ac:dyDescent="0.35">
      <c r="A34" s="111" t="s">
        <v>25</v>
      </c>
      <c r="B34" s="119" t="s">
        <v>229</v>
      </c>
      <c r="C34" s="112">
        <v>700924</v>
      </c>
      <c r="D34" s="121"/>
      <c r="E34" s="122"/>
      <c r="F34" s="123"/>
      <c r="G34" s="122"/>
      <c r="H34" s="124"/>
      <c r="I34" s="124"/>
      <c r="J34" s="122"/>
      <c r="K34" s="121"/>
      <c r="L34" s="122"/>
      <c r="M34" s="123"/>
      <c r="N34" s="122"/>
      <c r="O34" s="124"/>
      <c r="P34" s="124"/>
      <c r="Q34" s="122"/>
      <c r="R34" s="126"/>
      <c r="S34" s="122"/>
      <c r="T34" s="123"/>
      <c r="U34" s="122"/>
      <c r="V34" s="124"/>
      <c r="W34" s="124"/>
      <c r="X34" s="127"/>
      <c r="Y34" s="124"/>
      <c r="Z34" s="122"/>
      <c r="AA34" s="123"/>
      <c r="AB34" s="122"/>
      <c r="AC34" s="124"/>
      <c r="AD34" s="124"/>
      <c r="AE34" s="127"/>
      <c r="AF34" s="124"/>
      <c r="AG34" s="122"/>
      <c r="AH34" s="123"/>
      <c r="AI34" s="122"/>
      <c r="AJ34" s="124"/>
      <c r="AK34" s="124"/>
      <c r="AL34" s="127"/>
    </row>
    <row r="35" spans="1:38" ht="25.5" customHeight="1" x14ac:dyDescent="0.35">
      <c r="A35" s="111" t="s">
        <v>25</v>
      </c>
      <c r="B35" s="119" t="s">
        <v>26</v>
      </c>
      <c r="C35" s="112"/>
      <c r="D35" s="121"/>
      <c r="E35" s="122"/>
      <c r="F35" s="123"/>
      <c r="G35" s="122"/>
      <c r="H35" s="124"/>
      <c r="I35" s="124"/>
      <c r="J35" s="122"/>
      <c r="K35" s="121"/>
      <c r="L35" s="122"/>
      <c r="M35" s="123"/>
      <c r="N35" s="122"/>
      <c r="O35" s="124"/>
      <c r="P35" s="124"/>
      <c r="Q35" s="122"/>
      <c r="R35" s="126"/>
      <c r="S35" s="122"/>
      <c r="T35" s="123"/>
      <c r="U35" s="122"/>
      <c r="V35" s="124"/>
      <c r="W35" s="124"/>
      <c r="X35" s="127"/>
      <c r="Y35" s="124"/>
      <c r="Z35" s="122"/>
      <c r="AA35" s="123"/>
      <c r="AB35" s="122"/>
      <c r="AC35" s="124"/>
      <c r="AD35" s="124"/>
      <c r="AE35" s="127"/>
      <c r="AF35" s="124"/>
      <c r="AG35" s="122"/>
      <c r="AH35" s="123"/>
      <c r="AI35" s="122"/>
      <c r="AJ35" s="124"/>
      <c r="AK35" s="124"/>
      <c r="AL35" s="127"/>
    </row>
    <row r="36" spans="1:38" ht="25.5" customHeight="1" x14ac:dyDescent="0.35">
      <c r="A36" s="111" t="s">
        <v>25</v>
      </c>
      <c r="B36" s="119" t="s">
        <v>26</v>
      </c>
      <c r="C36" s="112"/>
      <c r="D36" s="121"/>
      <c r="E36" s="122"/>
      <c r="F36" s="123"/>
      <c r="G36" s="122"/>
      <c r="H36" s="124"/>
      <c r="I36" s="124"/>
      <c r="J36" s="122"/>
      <c r="K36" s="121"/>
      <c r="L36" s="122"/>
      <c r="M36" s="123"/>
      <c r="N36" s="122"/>
      <c r="O36" s="124"/>
      <c r="P36" s="124"/>
      <c r="Q36" s="122"/>
      <c r="R36" s="126"/>
      <c r="S36" s="122"/>
      <c r="T36" s="123"/>
      <c r="U36" s="122"/>
      <c r="V36" s="124"/>
      <c r="W36" s="124"/>
      <c r="X36" s="127"/>
      <c r="Y36" s="124"/>
      <c r="Z36" s="122"/>
      <c r="AA36" s="123"/>
      <c r="AB36" s="122"/>
      <c r="AC36" s="124"/>
      <c r="AD36" s="124"/>
      <c r="AE36" s="127"/>
      <c r="AF36" s="124"/>
      <c r="AG36" s="122"/>
      <c r="AH36" s="123"/>
      <c r="AI36" s="122"/>
      <c r="AJ36" s="124"/>
      <c r="AK36" s="124"/>
      <c r="AL36" s="127"/>
    </row>
    <row r="37" spans="1:38" ht="25.5" customHeight="1" x14ac:dyDescent="0.35">
      <c r="A37" s="111" t="s">
        <v>25</v>
      </c>
      <c r="B37" s="119" t="s">
        <v>26</v>
      </c>
      <c r="C37" s="112"/>
      <c r="D37" s="121"/>
      <c r="E37" s="122"/>
      <c r="F37" s="123"/>
      <c r="G37" s="122"/>
      <c r="H37" s="124"/>
      <c r="I37" s="124"/>
      <c r="J37" s="122"/>
      <c r="K37" s="121"/>
      <c r="L37" s="122"/>
      <c r="M37" s="123"/>
      <c r="N37" s="122"/>
      <c r="O37" s="124"/>
      <c r="P37" s="124"/>
      <c r="Q37" s="122"/>
      <c r="R37" s="126"/>
      <c r="S37" s="122"/>
      <c r="T37" s="123"/>
      <c r="U37" s="122"/>
      <c r="V37" s="124"/>
      <c r="W37" s="124"/>
      <c r="X37" s="127"/>
      <c r="Y37" s="124"/>
      <c r="Z37" s="122"/>
      <c r="AA37" s="123"/>
      <c r="AB37" s="122"/>
      <c r="AC37" s="124"/>
      <c r="AD37" s="124"/>
      <c r="AE37" s="127"/>
      <c r="AF37" s="124"/>
      <c r="AG37" s="122"/>
      <c r="AH37" s="123"/>
      <c r="AI37" s="122"/>
      <c r="AJ37" s="124"/>
      <c r="AK37" s="124"/>
      <c r="AL37" s="127"/>
    </row>
    <row r="38" spans="1:38" ht="25.5" customHeight="1" x14ac:dyDescent="0.35">
      <c r="A38" s="111" t="s">
        <v>25</v>
      </c>
      <c r="B38" s="119" t="s">
        <v>26</v>
      </c>
      <c r="C38" s="112"/>
      <c r="D38" s="121"/>
      <c r="E38" s="122"/>
      <c r="F38" s="123"/>
      <c r="G38" s="122"/>
      <c r="H38" s="124"/>
      <c r="I38" s="124"/>
      <c r="J38" s="122"/>
      <c r="K38" s="121"/>
      <c r="L38" s="122"/>
      <c r="M38" s="123"/>
      <c r="N38" s="122"/>
      <c r="O38" s="124"/>
      <c r="P38" s="124"/>
      <c r="Q38" s="122"/>
      <c r="R38" s="126"/>
      <c r="S38" s="122"/>
      <c r="T38" s="123"/>
      <c r="U38" s="122"/>
      <c r="V38" s="124"/>
      <c r="W38" s="124"/>
      <c r="X38" s="127"/>
      <c r="Y38" s="124"/>
      <c r="Z38" s="122"/>
      <c r="AA38" s="123"/>
      <c r="AB38" s="122"/>
      <c r="AC38" s="124"/>
      <c r="AD38" s="124"/>
      <c r="AE38" s="127"/>
      <c r="AF38" s="124"/>
      <c r="AG38" s="122"/>
      <c r="AH38" s="123"/>
      <c r="AI38" s="122"/>
      <c r="AJ38" s="124"/>
      <c r="AK38" s="124"/>
      <c r="AL38" s="127"/>
    </row>
    <row r="39" spans="1:38" ht="25.5" customHeight="1" x14ac:dyDescent="0.35">
      <c r="A39" s="111" t="s">
        <v>25</v>
      </c>
      <c r="B39" s="119" t="s">
        <v>26</v>
      </c>
      <c r="C39" s="112"/>
      <c r="D39" s="121"/>
      <c r="E39" s="122"/>
      <c r="F39" s="123"/>
      <c r="G39" s="122"/>
      <c r="H39" s="124"/>
      <c r="I39" s="124"/>
      <c r="J39" s="122"/>
      <c r="K39" s="121"/>
      <c r="L39" s="122"/>
      <c r="M39" s="123"/>
      <c r="N39" s="122"/>
      <c r="O39" s="124"/>
      <c r="P39" s="124"/>
      <c r="Q39" s="122"/>
      <c r="R39" s="126"/>
      <c r="S39" s="122"/>
      <c r="T39" s="123"/>
      <c r="U39" s="122"/>
      <c r="V39" s="124"/>
      <c r="W39" s="124"/>
      <c r="X39" s="127"/>
      <c r="Y39" s="124"/>
      <c r="Z39" s="122"/>
      <c r="AA39" s="123"/>
      <c r="AB39" s="122"/>
      <c r="AC39" s="124"/>
      <c r="AD39" s="124"/>
      <c r="AE39" s="127"/>
      <c r="AF39" s="124"/>
      <c r="AG39" s="122"/>
      <c r="AH39" s="123"/>
      <c r="AI39" s="122"/>
      <c r="AJ39" s="124"/>
      <c r="AK39" s="124"/>
      <c r="AL39" s="127"/>
    </row>
    <row r="40" spans="1:38" ht="25.5" customHeight="1" x14ac:dyDescent="0.35">
      <c r="A40" s="111" t="s">
        <v>25</v>
      </c>
      <c r="B40" s="119" t="s">
        <v>26</v>
      </c>
      <c r="C40" s="112"/>
      <c r="D40" s="121"/>
      <c r="E40" s="122"/>
      <c r="F40" s="123"/>
      <c r="G40" s="122"/>
      <c r="H40" s="124"/>
      <c r="I40" s="124"/>
      <c r="J40" s="122"/>
      <c r="K40" s="121"/>
      <c r="L40" s="122"/>
      <c r="M40" s="123"/>
      <c r="N40" s="122"/>
      <c r="O40" s="124"/>
      <c r="P40" s="124"/>
      <c r="Q40" s="122"/>
      <c r="R40" s="126"/>
      <c r="S40" s="122"/>
      <c r="T40" s="123"/>
      <c r="U40" s="122"/>
      <c r="V40" s="124"/>
      <c r="W40" s="124"/>
      <c r="X40" s="127"/>
      <c r="Y40" s="124"/>
      <c r="Z40" s="122"/>
      <c r="AA40" s="123"/>
      <c r="AB40" s="122"/>
      <c r="AC40" s="124"/>
      <c r="AD40" s="124"/>
      <c r="AE40" s="127"/>
      <c r="AF40" s="124"/>
      <c r="AG40" s="122"/>
      <c r="AH40" s="123"/>
      <c r="AI40" s="122"/>
      <c r="AJ40" s="124"/>
      <c r="AK40" s="124"/>
      <c r="AL40" s="127"/>
    </row>
    <row r="41" spans="1:38" ht="25.5" customHeight="1" x14ac:dyDescent="0.35">
      <c r="A41" s="111" t="s">
        <v>25</v>
      </c>
      <c r="B41" s="119" t="s">
        <v>26</v>
      </c>
      <c r="C41" s="112"/>
      <c r="D41" s="121"/>
      <c r="E41" s="122"/>
      <c r="F41" s="123"/>
      <c r="G41" s="122"/>
      <c r="H41" s="124"/>
      <c r="I41" s="124"/>
      <c r="J41" s="122"/>
      <c r="K41" s="121"/>
      <c r="L41" s="122"/>
      <c r="M41" s="123"/>
      <c r="N41" s="122"/>
      <c r="O41" s="124"/>
      <c r="P41" s="124"/>
      <c r="Q41" s="122"/>
      <c r="R41" s="126"/>
      <c r="S41" s="122"/>
      <c r="T41" s="123"/>
      <c r="U41" s="122"/>
      <c r="V41" s="124"/>
      <c r="W41" s="124"/>
      <c r="X41" s="127"/>
      <c r="Y41" s="124"/>
      <c r="Z41" s="122"/>
      <c r="AA41" s="123"/>
      <c r="AB41" s="122"/>
      <c r="AC41" s="124"/>
      <c r="AD41" s="124"/>
      <c r="AE41" s="127"/>
      <c r="AF41" s="124"/>
      <c r="AG41" s="122"/>
      <c r="AH41" s="123"/>
      <c r="AI41" s="122"/>
      <c r="AJ41" s="124"/>
      <c r="AK41" s="124"/>
      <c r="AL41" s="127"/>
    </row>
    <row r="42" spans="1:38" ht="25.5" customHeight="1" x14ac:dyDescent="0.35">
      <c r="A42" s="111" t="s">
        <v>25</v>
      </c>
      <c r="B42" s="119" t="s">
        <v>26</v>
      </c>
      <c r="C42" s="112"/>
      <c r="D42" s="121"/>
      <c r="E42" s="122"/>
      <c r="F42" s="123"/>
      <c r="G42" s="122"/>
      <c r="H42" s="124"/>
      <c r="I42" s="124"/>
      <c r="J42" s="122"/>
      <c r="K42" s="121"/>
      <c r="L42" s="122"/>
      <c r="M42" s="123"/>
      <c r="N42" s="122"/>
      <c r="O42" s="124"/>
      <c r="P42" s="124"/>
      <c r="Q42" s="122"/>
      <c r="R42" s="126"/>
      <c r="S42" s="122"/>
      <c r="T42" s="123"/>
      <c r="U42" s="122"/>
      <c r="V42" s="124"/>
      <c r="W42" s="124"/>
      <c r="X42" s="127"/>
      <c r="Y42" s="124"/>
      <c r="Z42" s="122"/>
      <c r="AA42" s="123"/>
      <c r="AB42" s="122"/>
      <c r="AC42" s="124"/>
      <c r="AD42" s="124"/>
      <c r="AE42" s="127"/>
      <c r="AF42" s="124"/>
      <c r="AG42" s="122"/>
      <c r="AH42" s="123"/>
      <c r="AI42" s="122"/>
      <c r="AJ42" s="124"/>
      <c r="AK42" s="124"/>
      <c r="AL42" s="127"/>
    </row>
    <row r="43" spans="1:38" ht="25.5" customHeight="1" x14ac:dyDescent="0.35">
      <c r="A43" s="111" t="s">
        <v>25</v>
      </c>
      <c r="B43" s="119" t="s">
        <v>26</v>
      </c>
      <c r="C43" s="112"/>
      <c r="D43" s="121"/>
      <c r="E43" s="122"/>
      <c r="F43" s="123"/>
      <c r="G43" s="122"/>
      <c r="H43" s="124"/>
      <c r="I43" s="124"/>
      <c r="J43" s="122"/>
      <c r="K43" s="121"/>
      <c r="L43" s="122"/>
      <c r="M43" s="123"/>
      <c r="N43" s="122"/>
      <c r="O43" s="124"/>
      <c r="P43" s="124"/>
      <c r="Q43" s="122"/>
      <c r="R43" s="126"/>
      <c r="S43" s="122"/>
      <c r="T43" s="123"/>
      <c r="U43" s="122"/>
      <c r="V43" s="124"/>
      <c r="W43" s="124"/>
      <c r="X43" s="127"/>
      <c r="Y43" s="124"/>
      <c r="Z43" s="122"/>
      <c r="AA43" s="123"/>
      <c r="AB43" s="122"/>
      <c r="AC43" s="124"/>
      <c r="AD43" s="124"/>
      <c r="AE43" s="127"/>
      <c r="AF43" s="124"/>
      <c r="AG43" s="122"/>
      <c r="AH43" s="123"/>
      <c r="AI43" s="122"/>
      <c r="AJ43" s="124"/>
      <c r="AK43" s="124"/>
      <c r="AL43" s="127"/>
    </row>
    <row r="44" spans="1:38" ht="25.5" customHeight="1" x14ac:dyDescent="0.35">
      <c r="A44" s="111" t="s">
        <v>25</v>
      </c>
      <c r="B44" s="119" t="s">
        <v>26</v>
      </c>
      <c r="C44" s="112"/>
      <c r="D44" s="121"/>
      <c r="E44" s="122"/>
      <c r="F44" s="123"/>
      <c r="G44" s="122"/>
      <c r="H44" s="124"/>
      <c r="I44" s="124"/>
      <c r="J44" s="122"/>
      <c r="K44" s="121"/>
      <c r="L44" s="122"/>
      <c r="M44" s="123"/>
      <c r="N44" s="122"/>
      <c r="O44" s="124"/>
      <c r="P44" s="124"/>
      <c r="Q44" s="122"/>
      <c r="R44" s="126"/>
      <c r="S44" s="122"/>
      <c r="T44" s="123"/>
      <c r="U44" s="122"/>
      <c r="V44" s="124"/>
      <c r="W44" s="124"/>
      <c r="X44" s="127"/>
      <c r="Y44" s="124"/>
      <c r="Z44" s="122"/>
      <c r="AA44" s="123"/>
      <c r="AB44" s="122"/>
      <c r="AC44" s="124"/>
      <c r="AD44" s="124"/>
      <c r="AE44" s="127"/>
      <c r="AF44" s="124"/>
      <c r="AG44" s="122"/>
      <c r="AH44" s="123"/>
      <c r="AI44" s="122"/>
      <c r="AJ44" s="124"/>
      <c r="AK44" s="124"/>
      <c r="AL44" s="127"/>
    </row>
    <row r="45" spans="1:38" ht="25.5" customHeight="1" x14ac:dyDescent="0.35">
      <c r="A45" s="111" t="s">
        <v>25</v>
      </c>
      <c r="B45" s="119" t="s">
        <v>26</v>
      </c>
      <c r="C45" s="112"/>
      <c r="D45" s="121"/>
      <c r="E45" s="122"/>
      <c r="F45" s="123"/>
      <c r="G45" s="122"/>
      <c r="H45" s="124"/>
      <c r="I45" s="124"/>
      <c r="J45" s="122"/>
      <c r="K45" s="121"/>
      <c r="L45" s="122"/>
      <c r="M45" s="123"/>
      <c r="N45" s="122"/>
      <c r="O45" s="124"/>
      <c r="P45" s="124"/>
      <c r="Q45" s="122"/>
      <c r="R45" s="126"/>
      <c r="S45" s="122"/>
      <c r="T45" s="123"/>
      <c r="U45" s="122"/>
      <c r="V45" s="124"/>
      <c r="W45" s="124"/>
      <c r="X45" s="127"/>
      <c r="Y45" s="124"/>
      <c r="Z45" s="122"/>
      <c r="AA45" s="123"/>
      <c r="AB45" s="122"/>
      <c r="AC45" s="124"/>
      <c r="AD45" s="124"/>
      <c r="AE45" s="127"/>
      <c r="AF45" s="124"/>
      <c r="AG45" s="122"/>
      <c r="AH45" s="123"/>
      <c r="AI45" s="122"/>
      <c r="AJ45" s="124"/>
      <c r="AK45" s="124"/>
      <c r="AL45" s="127"/>
    </row>
    <row r="46" spans="1:38" ht="25.5" customHeight="1" x14ac:dyDescent="0.35">
      <c r="A46" s="111" t="s">
        <v>30</v>
      </c>
      <c r="B46" s="111" t="s">
        <v>226</v>
      </c>
      <c r="C46" s="112"/>
      <c r="D46" s="121"/>
      <c r="E46" s="122"/>
      <c r="F46" s="123"/>
      <c r="G46" s="122"/>
      <c r="H46" s="124"/>
      <c r="I46" s="124"/>
      <c r="J46" s="122"/>
      <c r="K46" s="121"/>
      <c r="L46" s="122"/>
      <c r="M46" s="123"/>
      <c r="N46" s="122"/>
      <c r="O46" s="124"/>
      <c r="P46" s="124"/>
      <c r="Q46" s="122"/>
      <c r="R46" s="126"/>
      <c r="S46" s="122"/>
      <c r="T46" s="123"/>
      <c r="U46" s="122"/>
      <c r="V46" s="124"/>
      <c r="W46" s="124"/>
      <c r="X46" s="127"/>
      <c r="Y46" s="124"/>
      <c r="Z46" s="122"/>
      <c r="AA46" s="123"/>
      <c r="AB46" s="122"/>
      <c r="AC46" s="124"/>
      <c r="AD46" s="124"/>
      <c r="AE46" s="127"/>
      <c r="AF46" s="124"/>
      <c r="AG46" s="122"/>
      <c r="AH46" s="123"/>
      <c r="AI46" s="122"/>
      <c r="AJ46" s="124"/>
      <c r="AK46" s="124"/>
      <c r="AL46" s="127"/>
    </row>
    <row r="47" spans="1:38" ht="25.5" customHeight="1" x14ac:dyDescent="0.35">
      <c r="A47" s="111" t="s">
        <v>30</v>
      </c>
      <c r="B47" s="111" t="s">
        <v>226</v>
      </c>
      <c r="C47" s="112"/>
      <c r="D47" s="121"/>
      <c r="E47" s="122"/>
      <c r="F47" s="123"/>
      <c r="G47" s="122"/>
      <c r="H47" s="124"/>
      <c r="I47" s="124"/>
      <c r="J47" s="122"/>
      <c r="K47" s="121"/>
      <c r="L47" s="122"/>
      <c r="M47" s="123"/>
      <c r="N47" s="122"/>
      <c r="O47" s="124"/>
      <c r="P47" s="124"/>
      <c r="Q47" s="122"/>
      <c r="R47" s="126"/>
      <c r="S47" s="122"/>
      <c r="T47" s="123"/>
      <c r="U47" s="122"/>
      <c r="V47" s="124"/>
      <c r="W47" s="124"/>
      <c r="X47" s="127"/>
      <c r="Y47" s="124"/>
      <c r="Z47" s="122"/>
      <c r="AA47" s="123"/>
      <c r="AB47" s="122"/>
      <c r="AC47" s="124"/>
      <c r="AD47" s="124"/>
      <c r="AE47" s="127"/>
      <c r="AF47" s="124"/>
      <c r="AG47" s="122"/>
      <c r="AH47" s="123"/>
      <c r="AI47" s="122"/>
      <c r="AJ47" s="124"/>
      <c r="AK47" s="124"/>
      <c r="AL47" s="127"/>
    </row>
    <row r="48" spans="1:38" ht="25.5" customHeight="1" x14ac:dyDescent="0.35">
      <c r="A48" s="111" t="s">
        <v>30</v>
      </c>
      <c r="B48" s="111" t="s">
        <v>226</v>
      </c>
      <c r="C48" s="112"/>
      <c r="D48" s="121"/>
      <c r="E48" s="122"/>
      <c r="F48" s="123"/>
      <c r="G48" s="122"/>
      <c r="H48" s="124"/>
      <c r="I48" s="124"/>
      <c r="J48" s="122"/>
      <c r="K48" s="121"/>
      <c r="L48" s="122"/>
      <c r="M48" s="123"/>
      <c r="N48" s="122"/>
      <c r="O48" s="124"/>
      <c r="P48" s="124"/>
      <c r="Q48" s="122"/>
      <c r="R48" s="126"/>
      <c r="S48" s="122"/>
      <c r="T48" s="123"/>
      <c r="U48" s="122"/>
      <c r="V48" s="124"/>
      <c r="W48" s="124"/>
      <c r="X48" s="127"/>
      <c r="Y48" s="124"/>
      <c r="Z48" s="122"/>
      <c r="AA48" s="123"/>
      <c r="AB48" s="122"/>
      <c r="AC48" s="124"/>
      <c r="AD48" s="124"/>
      <c r="AE48" s="127"/>
      <c r="AF48" s="124"/>
      <c r="AG48" s="122"/>
      <c r="AH48" s="123"/>
      <c r="AI48" s="122"/>
      <c r="AJ48" s="124"/>
      <c r="AK48" s="124"/>
      <c r="AL48" s="127"/>
    </row>
    <row r="49" spans="1:240" ht="25.5" customHeight="1" x14ac:dyDescent="0.35">
      <c r="A49" s="111" t="s">
        <v>30</v>
      </c>
      <c r="B49" s="111" t="s">
        <v>237</v>
      </c>
      <c r="C49" s="112">
        <v>700908</v>
      </c>
      <c r="D49" s="121">
        <v>4</v>
      </c>
      <c r="E49" s="122">
        <v>35767.72</v>
      </c>
      <c r="F49" s="123"/>
      <c r="G49" s="122"/>
      <c r="H49" s="124">
        <v>35</v>
      </c>
      <c r="I49" s="124">
        <v>142</v>
      </c>
      <c r="J49" s="122">
        <v>36034.769999999975</v>
      </c>
      <c r="K49" s="121"/>
      <c r="L49" s="122"/>
      <c r="M49" s="123">
        <v>2</v>
      </c>
      <c r="N49" s="122">
        <v>4843</v>
      </c>
      <c r="O49" s="124">
        <v>52</v>
      </c>
      <c r="P49" s="124">
        <v>159</v>
      </c>
      <c r="Q49" s="122">
        <v>294276.82000000007</v>
      </c>
      <c r="R49" s="126">
        <v>2</v>
      </c>
      <c r="S49" s="122">
        <v>155644.28</v>
      </c>
      <c r="T49" s="123">
        <v>2</v>
      </c>
      <c r="U49" s="122">
        <v>6001</v>
      </c>
      <c r="V49" s="124">
        <v>75</v>
      </c>
      <c r="W49" s="124">
        <v>79</v>
      </c>
      <c r="X49" s="127">
        <v>227782.5100000001</v>
      </c>
      <c r="Y49" s="124">
        <v>2</v>
      </c>
      <c r="Z49" s="122">
        <v>723954.90999999992</v>
      </c>
      <c r="AA49" s="123"/>
      <c r="AB49" s="122"/>
      <c r="AC49" s="124">
        <v>1</v>
      </c>
      <c r="AD49" s="124">
        <v>21</v>
      </c>
      <c r="AE49" s="127">
        <v>20707.489999999998</v>
      </c>
      <c r="AF49" s="124"/>
      <c r="AG49" s="122"/>
      <c r="AH49" s="123"/>
      <c r="AI49" s="122"/>
      <c r="AJ49" s="124">
        <v>1</v>
      </c>
      <c r="AK49" s="124">
        <v>9</v>
      </c>
      <c r="AL49" s="127">
        <v>51241.08</v>
      </c>
    </row>
    <row r="50" spans="1:240" ht="25.5" customHeight="1" x14ac:dyDescent="0.35">
      <c r="A50" s="111" t="s">
        <v>30</v>
      </c>
      <c r="B50" s="111" t="s">
        <v>236</v>
      </c>
      <c r="C50" s="112">
        <v>700909</v>
      </c>
      <c r="D50" s="121">
        <v>33</v>
      </c>
      <c r="E50" s="122">
        <v>90314.670000000013</v>
      </c>
      <c r="F50" s="123">
        <v>4</v>
      </c>
      <c r="G50" s="122">
        <v>-5171.8900000000003</v>
      </c>
      <c r="H50" s="124">
        <v>34</v>
      </c>
      <c r="I50" s="124">
        <v>471</v>
      </c>
      <c r="J50" s="122">
        <v>506792.7700000013</v>
      </c>
      <c r="K50" s="121"/>
      <c r="L50" s="122"/>
      <c r="M50" s="123">
        <v>3</v>
      </c>
      <c r="N50" s="122">
        <v>5265</v>
      </c>
      <c r="O50" s="124">
        <v>67</v>
      </c>
      <c r="P50" s="124">
        <v>110</v>
      </c>
      <c r="Q50" s="122">
        <v>217313.61999999997</v>
      </c>
      <c r="R50" s="126">
        <v>7</v>
      </c>
      <c r="S50" s="122">
        <v>95805.13</v>
      </c>
      <c r="T50" s="123">
        <v>2</v>
      </c>
      <c r="U50" s="122">
        <v>7722</v>
      </c>
      <c r="V50" s="124">
        <v>220</v>
      </c>
      <c r="W50" s="124">
        <v>117</v>
      </c>
      <c r="X50" s="127">
        <v>368765.75</v>
      </c>
      <c r="Y50" s="124"/>
      <c r="Z50" s="122"/>
      <c r="AA50" s="123"/>
      <c r="AB50" s="122"/>
      <c r="AC50" s="124">
        <v>1</v>
      </c>
      <c r="AD50" s="124">
        <v>39</v>
      </c>
      <c r="AE50" s="127">
        <v>92661.39</v>
      </c>
      <c r="AF50" s="124">
        <v>8</v>
      </c>
      <c r="AG50" s="122">
        <v>279552.40000000002</v>
      </c>
      <c r="AH50" s="123"/>
      <c r="AI50" s="122"/>
      <c r="AJ50" s="124">
        <v>15</v>
      </c>
      <c r="AK50" s="124">
        <v>27</v>
      </c>
      <c r="AL50" s="127">
        <v>127892.34</v>
      </c>
    </row>
    <row r="51" spans="1:240" ht="25.5" customHeight="1" x14ac:dyDescent="0.35">
      <c r="A51" s="111" t="s">
        <v>67</v>
      </c>
      <c r="B51" s="111" t="s">
        <v>14</v>
      </c>
      <c r="C51" s="112"/>
      <c r="D51" s="113"/>
      <c r="E51" s="114"/>
      <c r="F51" s="115"/>
      <c r="G51" s="114"/>
      <c r="H51" s="92"/>
      <c r="I51" s="92"/>
      <c r="J51" s="114"/>
      <c r="K51" s="113"/>
      <c r="L51" s="114"/>
      <c r="M51" s="115"/>
      <c r="N51" s="114"/>
      <c r="O51" s="92"/>
      <c r="P51" s="92"/>
      <c r="Q51" s="114"/>
      <c r="R51" s="117"/>
      <c r="S51" s="114"/>
      <c r="T51" s="115"/>
      <c r="U51" s="114"/>
      <c r="V51" s="92"/>
      <c r="W51" s="92"/>
      <c r="X51" s="118"/>
      <c r="Y51" s="92"/>
      <c r="Z51" s="114"/>
      <c r="AA51" s="115"/>
      <c r="AB51" s="114"/>
      <c r="AC51" s="92"/>
      <c r="AD51" s="92"/>
      <c r="AE51" s="118"/>
      <c r="AF51" s="92"/>
      <c r="AG51" s="114"/>
      <c r="AH51" s="115"/>
      <c r="AI51" s="114"/>
      <c r="AJ51" s="92"/>
      <c r="AK51" s="92"/>
      <c r="AL51" s="118"/>
    </row>
    <row r="52" spans="1:240" ht="25.5" customHeight="1" x14ac:dyDescent="0.35">
      <c r="A52" s="111" t="s">
        <v>9</v>
      </c>
      <c r="B52" s="111" t="s">
        <v>227</v>
      </c>
      <c r="C52" s="112"/>
      <c r="D52" s="113"/>
      <c r="E52" s="114"/>
      <c r="F52" s="115"/>
      <c r="G52" s="114"/>
      <c r="H52" s="92"/>
      <c r="I52" s="92"/>
      <c r="J52" s="114"/>
      <c r="K52" s="113"/>
      <c r="L52" s="114"/>
      <c r="M52" s="115"/>
      <c r="N52" s="114"/>
      <c r="O52" s="92"/>
      <c r="P52" s="92"/>
      <c r="Q52" s="114"/>
      <c r="R52" s="117"/>
      <c r="S52" s="114"/>
      <c r="T52" s="115"/>
      <c r="U52" s="114"/>
      <c r="V52" s="92"/>
      <c r="W52" s="92"/>
      <c r="X52" s="118"/>
      <c r="Y52" s="92"/>
      <c r="Z52" s="114"/>
      <c r="AA52" s="115"/>
      <c r="AB52" s="114"/>
      <c r="AC52" s="92"/>
      <c r="AD52" s="92"/>
      <c r="AE52" s="118"/>
      <c r="AF52" s="92"/>
      <c r="AG52" s="114"/>
      <c r="AH52" s="115"/>
      <c r="AI52" s="114"/>
      <c r="AJ52" s="92"/>
      <c r="AK52" s="92"/>
      <c r="AL52" s="118"/>
    </row>
    <row r="53" spans="1:240" ht="25.5" customHeight="1" x14ac:dyDescent="0.35">
      <c r="A53" s="111" t="s">
        <v>69</v>
      </c>
      <c r="B53" s="111" t="s">
        <v>78</v>
      </c>
      <c r="C53" s="129">
        <v>700936</v>
      </c>
      <c r="D53" s="113"/>
      <c r="E53" s="114"/>
      <c r="F53" s="115"/>
      <c r="G53" s="114"/>
      <c r="H53" s="92"/>
      <c r="I53" s="92"/>
      <c r="J53" s="114"/>
      <c r="K53" s="113"/>
      <c r="L53" s="114"/>
      <c r="M53" s="115"/>
      <c r="N53" s="114"/>
      <c r="O53" s="92"/>
      <c r="P53" s="92"/>
      <c r="Q53" s="114"/>
      <c r="R53" s="117"/>
      <c r="S53" s="114"/>
      <c r="T53" s="115"/>
      <c r="U53" s="114"/>
      <c r="V53" s="92"/>
      <c r="W53" s="92"/>
      <c r="X53" s="118"/>
      <c r="Y53" s="92"/>
      <c r="Z53" s="114"/>
      <c r="AA53" s="115"/>
      <c r="AB53" s="114"/>
      <c r="AC53" s="92"/>
      <c r="AD53" s="92"/>
      <c r="AE53" s="118"/>
      <c r="AF53" s="92"/>
      <c r="AG53" s="114"/>
      <c r="AH53" s="115"/>
      <c r="AI53" s="114"/>
      <c r="AJ53" s="92"/>
      <c r="AK53" s="92"/>
      <c r="AL53" s="118"/>
    </row>
    <row r="54" spans="1:240" x14ac:dyDescent="0.35">
      <c r="D54" s="94"/>
      <c r="E54" s="95"/>
      <c r="F54" s="94"/>
      <c r="G54" s="96"/>
      <c r="I54" s="94"/>
      <c r="J54" s="96"/>
      <c r="K54" s="97"/>
      <c r="L54" s="95"/>
      <c r="M54" s="94"/>
      <c r="N54" s="96"/>
      <c r="P54" s="94"/>
      <c r="Q54" s="98"/>
      <c r="R54" s="132"/>
      <c r="S54" s="98"/>
      <c r="T54" s="132"/>
      <c r="U54" s="98"/>
      <c r="W54" s="132"/>
      <c r="X54" s="98"/>
      <c r="Y54" s="132"/>
      <c r="Z54" s="98"/>
      <c r="AA54" s="132"/>
      <c r="AB54" s="98"/>
      <c r="AD54" s="132"/>
      <c r="AE54" s="98"/>
    </row>
    <row r="55" spans="1:240" x14ac:dyDescent="0.35">
      <c r="A55" s="133"/>
      <c r="B55" s="133"/>
      <c r="C55" s="134" t="s">
        <v>193</v>
      </c>
      <c r="D55" s="113">
        <f t="shared" ref="D55:AL55" si="0">SUM(D5:D54)</f>
        <v>93</v>
      </c>
      <c r="E55" s="113">
        <f t="shared" si="0"/>
        <v>243691.1</v>
      </c>
      <c r="F55" s="113">
        <f t="shared" si="0"/>
        <v>5</v>
      </c>
      <c r="G55" s="113">
        <f t="shared" si="0"/>
        <v>-11991.89</v>
      </c>
      <c r="H55" s="113">
        <f t="shared" si="0"/>
        <v>187</v>
      </c>
      <c r="I55" s="113">
        <f t="shared" si="0"/>
        <v>1503</v>
      </c>
      <c r="J55" s="113">
        <f t="shared" si="0"/>
        <v>1328778.6300000018</v>
      </c>
      <c r="K55" s="113">
        <f t="shared" si="0"/>
        <v>4</v>
      </c>
      <c r="L55" s="113">
        <f t="shared" si="0"/>
        <v>13546.439999999999</v>
      </c>
      <c r="M55" s="113">
        <f t="shared" si="0"/>
        <v>31</v>
      </c>
      <c r="N55" s="113">
        <f t="shared" si="0"/>
        <v>61056.5</v>
      </c>
      <c r="O55" s="113">
        <f t="shared" si="0"/>
        <v>273</v>
      </c>
      <c r="P55" s="113">
        <f t="shared" si="0"/>
        <v>706</v>
      </c>
      <c r="Q55" s="113">
        <f t="shared" si="0"/>
        <v>1369091.6099999999</v>
      </c>
      <c r="R55" s="113">
        <f t="shared" si="0"/>
        <v>21</v>
      </c>
      <c r="S55" s="113">
        <f t="shared" si="0"/>
        <v>1760687.4499999997</v>
      </c>
      <c r="T55" s="113">
        <f t="shared" si="0"/>
        <v>8</v>
      </c>
      <c r="U55" s="113">
        <f t="shared" si="0"/>
        <v>22014.690000000002</v>
      </c>
      <c r="V55" s="113">
        <f t="shared" si="0"/>
        <v>690</v>
      </c>
      <c r="W55" s="113">
        <f t="shared" si="0"/>
        <v>481</v>
      </c>
      <c r="X55" s="113">
        <f t="shared" si="0"/>
        <v>2433353.8499999987</v>
      </c>
      <c r="Y55" s="113">
        <f t="shared" si="0"/>
        <v>8</v>
      </c>
      <c r="Z55" s="113">
        <f t="shared" si="0"/>
        <v>781309.74999999988</v>
      </c>
      <c r="AA55" s="113">
        <f t="shared" si="0"/>
        <v>0</v>
      </c>
      <c r="AB55" s="113">
        <f t="shared" si="0"/>
        <v>0</v>
      </c>
      <c r="AC55" s="113">
        <f t="shared" si="0"/>
        <v>3</v>
      </c>
      <c r="AD55" s="113">
        <f t="shared" si="0"/>
        <v>164</v>
      </c>
      <c r="AE55" s="113">
        <f t="shared" si="0"/>
        <v>402477.06000000006</v>
      </c>
      <c r="AF55" s="113">
        <f t="shared" si="0"/>
        <v>29</v>
      </c>
      <c r="AG55" s="113">
        <f t="shared" si="0"/>
        <v>614064.14000000013</v>
      </c>
      <c r="AH55" s="113">
        <f t="shared" si="0"/>
        <v>0</v>
      </c>
      <c r="AI55" s="113">
        <f t="shared" si="0"/>
        <v>0</v>
      </c>
      <c r="AJ55" s="113">
        <f t="shared" si="0"/>
        <v>35</v>
      </c>
      <c r="AK55" s="113">
        <f t="shared" si="0"/>
        <v>90</v>
      </c>
      <c r="AL55" s="113">
        <f t="shared" si="0"/>
        <v>670365.94999999995</v>
      </c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135"/>
      <c r="GF55" s="135"/>
      <c r="GG55" s="135"/>
      <c r="GH55" s="135"/>
      <c r="GI55" s="135"/>
      <c r="GJ55" s="135"/>
      <c r="GK55" s="135"/>
      <c r="GL55" s="135"/>
      <c r="GM55" s="135"/>
      <c r="GN55" s="135"/>
      <c r="GO55" s="135"/>
      <c r="GP55" s="135"/>
      <c r="GQ55" s="135"/>
      <c r="GR55" s="135"/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5"/>
      <c r="HG55" s="135"/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5"/>
      <c r="HV55" s="135"/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</row>
    <row r="56" spans="1:240" x14ac:dyDescent="0.35">
      <c r="D56" s="94"/>
      <c r="E56" s="95"/>
      <c r="F56" s="94"/>
      <c r="G56" s="96"/>
      <c r="I56" s="94"/>
      <c r="J56" s="96"/>
      <c r="K56" s="97"/>
      <c r="L56" s="95"/>
      <c r="M56" s="94"/>
      <c r="N56" s="96"/>
      <c r="P56" s="94"/>
      <c r="Q56" s="98"/>
      <c r="R56" s="132"/>
      <c r="S56" s="98"/>
      <c r="T56" s="132"/>
      <c r="U56" s="98"/>
      <c r="W56" s="132"/>
      <c r="X56" s="98"/>
      <c r="Y56" s="132"/>
      <c r="Z56" s="98"/>
      <c r="AA56" s="132"/>
      <c r="AB56" s="98"/>
      <c r="AD56" s="132"/>
      <c r="AE56" s="98"/>
    </row>
    <row r="57" spans="1:240" x14ac:dyDescent="0.35">
      <c r="B57" s="136"/>
      <c r="C57" s="341" t="s">
        <v>188</v>
      </c>
      <c r="D57" s="342"/>
      <c r="E57" s="341" t="s">
        <v>189</v>
      </c>
      <c r="F57" s="342"/>
      <c r="G57" s="341" t="s">
        <v>190</v>
      </c>
      <c r="H57" s="342"/>
      <c r="I57" s="341" t="s">
        <v>191</v>
      </c>
      <c r="J57" s="342"/>
      <c r="K57" s="341" t="s">
        <v>192</v>
      </c>
      <c r="L57" s="342"/>
      <c r="M57" s="339" t="s">
        <v>193</v>
      </c>
      <c r="N57" s="340"/>
    </row>
    <row r="58" spans="1:240" x14ac:dyDescent="0.35">
      <c r="B58" s="136" t="s">
        <v>194</v>
      </c>
      <c r="C58" s="106" t="s">
        <v>195</v>
      </c>
      <c r="D58" s="106" t="s">
        <v>196</v>
      </c>
      <c r="E58" s="106" t="s">
        <v>195</v>
      </c>
      <c r="F58" s="106" t="s">
        <v>196</v>
      </c>
      <c r="G58" s="106" t="s">
        <v>195</v>
      </c>
      <c r="H58" s="106" t="s">
        <v>196</v>
      </c>
      <c r="I58" s="106" t="s">
        <v>195</v>
      </c>
      <c r="J58" s="106" t="s">
        <v>196</v>
      </c>
      <c r="K58" s="106" t="s">
        <v>195</v>
      </c>
      <c r="L58" s="106" t="s">
        <v>196</v>
      </c>
      <c r="M58" s="106" t="s">
        <v>195</v>
      </c>
      <c r="N58" s="106" t="s">
        <v>196</v>
      </c>
    </row>
    <row r="59" spans="1:240" x14ac:dyDescent="0.35">
      <c r="B59" s="137" t="s">
        <v>197</v>
      </c>
      <c r="C59" s="138">
        <f>D55+F55+H55+I55</f>
        <v>1788</v>
      </c>
      <c r="D59" s="114">
        <f>E55+G55+J55</f>
        <v>1560477.8400000017</v>
      </c>
      <c r="E59" s="138">
        <f>K55+M55+O55+P55</f>
        <v>1014</v>
      </c>
      <c r="F59" s="114">
        <f>L55+N55+Q55</f>
        <v>1443694.5499999998</v>
      </c>
      <c r="G59" s="138">
        <f>R55+T55+V55+W55</f>
        <v>1200</v>
      </c>
      <c r="H59" s="114">
        <f>S55+U55+X55</f>
        <v>4216055.9899999984</v>
      </c>
      <c r="I59" s="138">
        <f>Y55+AA55+AC55+AD55</f>
        <v>175</v>
      </c>
      <c r="J59" s="114">
        <f>Z55+AB55+AE55</f>
        <v>1183786.81</v>
      </c>
      <c r="K59" s="138">
        <f>AF55+AH55+AJ55+AK55</f>
        <v>154</v>
      </c>
      <c r="L59" s="114">
        <f>AG55+AI55+AL55</f>
        <v>1284430.0900000001</v>
      </c>
      <c r="M59" s="138">
        <f>C59+E59+G59+I59+K59</f>
        <v>4331</v>
      </c>
      <c r="N59" s="114">
        <f>D59+F59+H59+J59+L59</f>
        <v>9688445.2799999993</v>
      </c>
    </row>
    <row r="60" spans="1:240" x14ac:dyDescent="0.35">
      <c r="A60" s="111"/>
      <c r="B60" s="137" t="s">
        <v>198</v>
      </c>
      <c r="C60" s="138">
        <f>F55</f>
        <v>5</v>
      </c>
      <c r="D60" s="114">
        <f>G55</f>
        <v>-11991.89</v>
      </c>
      <c r="E60" s="138">
        <f>M55</f>
        <v>31</v>
      </c>
      <c r="F60" s="114">
        <f>N55</f>
        <v>61056.5</v>
      </c>
      <c r="G60" s="138">
        <f>T55</f>
        <v>8</v>
      </c>
      <c r="H60" s="114">
        <f>U55</f>
        <v>22014.690000000002</v>
      </c>
      <c r="I60" s="138">
        <f>AA55</f>
        <v>0</v>
      </c>
      <c r="J60" s="114">
        <f>AB55</f>
        <v>0</v>
      </c>
      <c r="K60" s="138">
        <f>AH55</f>
        <v>0</v>
      </c>
      <c r="L60" s="114">
        <f>AI55</f>
        <v>0</v>
      </c>
      <c r="M60" s="138">
        <f>C60+E60+G60+I60+K60</f>
        <v>44</v>
      </c>
      <c r="N60" s="114">
        <f t="shared" ref="N60:N62" si="1">D60+F60+H60+J60+L60</f>
        <v>71079.3</v>
      </c>
    </row>
    <row r="61" spans="1:240" x14ac:dyDescent="0.35">
      <c r="B61" s="137" t="s">
        <v>199</v>
      </c>
      <c r="C61" s="138">
        <f>D55+I55</f>
        <v>1596</v>
      </c>
      <c r="D61" s="114">
        <f>E55+J55</f>
        <v>1572469.7300000018</v>
      </c>
      <c r="E61" s="138">
        <f>K55+P55</f>
        <v>710</v>
      </c>
      <c r="F61" s="114">
        <f>L55+Q55</f>
        <v>1382638.0499999998</v>
      </c>
      <c r="G61" s="138">
        <f>R55+W55</f>
        <v>502</v>
      </c>
      <c r="H61" s="114">
        <f>S55+X55</f>
        <v>4194041.2999999984</v>
      </c>
      <c r="I61" s="138">
        <f>Y55+AD55</f>
        <v>172</v>
      </c>
      <c r="J61" s="114">
        <f>Z55+AE55</f>
        <v>1183786.81</v>
      </c>
      <c r="K61" s="138">
        <f>AF55+AK55</f>
        <v>119</v>
      </c>
      <c r="L61" s="114">
        <f>AG55+AL55</f>
        <v>1284430.0900000001</v>
      </c>
      <c r="M61" s="138">
        <f>C61+E61+G61+I61+K61</f>
        <v>3099</v>
      </c>
      <c r="N61" s="114">
        <f t="shared" si="1"/>
        <v>9617365.9800000004</v>
      </c>
    </row>
    <row r="62" spans="1:240" x14ac:dyDescent="0.35">
      <c r="B62" s="137" t="s">
        <v>200</v>
      </c>
      <c r="C62" s="138">
        <f t="shared" ref="C62:L62" si="2">C61+C60</f>
        <v>1601</v>
      </c>
      <c r="D62" s="114">
        <f t="shared" si="2"/>
        <v>1560477.8400000019</v>
      </c>
      <c r="E62" s="138">
        <f t="shared" si="2"/>
        <v>741</v>
      </c>
      <c r="F62" s="114">
        <f t="shared" si="2"/>
        <v>1443694.5499999998</v>
      </c>
      <c r="G62" s="138">
        <f t="shared" si="2"/>
        <v>510</v>
      </c>
      <c r="H62" s="114">
        <f t="shared" si="2"/>
        <v>4216055.9899999984</v>
      </c>
      <c r="I62" s="138">
        <f t="shared" si="2"/>
        <v>172</v>
      </c>
      <c r="J62" s="114">
        <f t="shared" si="2"/>
        <v>1183786.81</v>
      </c>
      <c r="K62" s="138">
        <f t="shared" si="2"/>
        <v>119</v>
      </c>
      <c r="L62" s="114">
        <f t="shared" si="2"/>
        <v>1284430.0900000001</v>
      </c>
      <c r="M62" s="138">
        <f>C62+E62+G62+I62+K62</f>
        <v>3143</v>
      </c>
      <c r="N62" s="114">
        <f t="shared" si="1"/>
        <v>9688445.2799999993</v>
      </c>
    </row>
    <row r="63" spans="1:240" x14ac:dyDescent="0.35">
      <c r="E63" s="96"/>
      <c r="F63" s="139"/>
      <c r="J63" s="96"/>
      <c r="L63" s="96"/>
      <c r="M63" s="139"/>
    </row>
    <row r="64" spans="1:240" s="96" customFormat="1" x14ac:dyDescent="0.35">
      <c r="B64" s="130"/>
      <c r="C64" s="341" t="s">
        <v>188</v>
      </c>
      <c r="D64" s="342"/>
      <c r="E64" s="341" t="s">
        <v>189</v>
      </c>
      <c r="F64" s="342"/>
      <c r="G64" s="341" t="s">
        <v>190</v>
      </c>
      <c r="H64" s="342"/>
      <c r="I64" s="341" t="s">
        <v>191</v>
      </c>
      <c r="J64" s="342"/>
      <c r="K64" s="341" t="s">
        <v>192</v>
      </c>
      <c r="L64" s="342"/>
      <c r="M64" s="339" t="s">
        <v>193</v>
      </c>
      <c r="N64" s="340"/>
    </row>
    <row r="65" spans="2:14" s="96" customFormat="1" x14ac:dyDescent="0.35">
      <c r="B65" s="136" t="s">
        <v>70</v>
      </c>
      <c r="C65" s="106" t="s">
        <v>195</v>
      </c>
      <c r="D65" s="106" t="s">
        <v>196</v>
      </c>
      <c r="E65" s="106" t="s">
        <v>195</v>
      </c>
      <c r="F65" s="106" t="s">
        <v>196</v>
      </c>
      <c r="G65" s="106" t="s">
        <v>195</v>
      </c>
      <c r="H65" s="106" t="s">
        <v>196</v>
      </c>
      <c r="I65" s="106" t="s">
        <v>195</v>
      </c>
      <c r="J65" s="106" t="s">
        <v>196</v>
      </c>
      <c r="K65" s="106" t="s">
        <v>195</v>
      </c>
      <c r="L65" s="106" t="s">
        <v>196</v>
      </c>
      <c r="M65" s="106" t="s">
        <v>195</v>
      </c>
      <c r="N65" s="106" t="s">
        <v>196</v>
      </c>
    </row>
    <row r="66" spans="2:14" s="96" customFormat="1" x14ac:dyDescent="0.35">
      <c r="B66" s="137" t="s">
        <v>197</v>
      </c>
      <c r="C66" s="138">
        <v>723</v>
      </c>
      <c r="D66" s="114">
        <v>663738.04000000132</v>
      </c>
      <c r="E66" s="138">
        <v>393</v>
      </c>
      <c r="F66" s="114">
        <v>521698.44000000006</v>
      </c>
      <c r="G66" s="138">
        <v>504</v>
      </c>
      <c r="H66" s="114">
        <v>861720.67000000016</v>
      </c>
      <c r="I66" s="115">
        <v>64</v>
      </c>
      <c r="J66" s="114">
        <v>837323.78999999992</v>
      </c>
      <c r="K66" s="115">
        <v>60</v>
      </c>
      <c r="L66" s="114">
        <v>458685.82</v>
      </c>
      <c r="M66" s="138">
        <v>1744</v>
      </c>
      <c r="N66" s="114">
        <v>3343166.7600000012</v>
      </c>
    </row>
    <row r="67" spans="2:14" s="96" customFormat="1" x14ac:dyDescent="0.35">
      <c r="B67" s="137" t="s">
        <v>198</v>
      </c>
      <c r="C67" s="138">
        <v>4</v>
      </c>
      <c r="D67" s="114">
        <v>-5171.8900000000003</v>
      </c>
      <c r="E67" s="138">
        <v>5</v>
      </c>
      <c r="F67" s="114">
        <v>10108</v>
      </c>
      <c r="G67" s="138">
        <v>4</v>
      </c>
      <c r="H67" s="114">
        <v>13723</v>
      </c>
      <c r="I67" s="115">
        <v>0</v>
      </c>
      <c r="J67" s="114">
        <v>0</v>
      </c>
      <c r="K67" s="115">
        <v>0</v>
      </c>
      <c r="L67" s="114">
        <v>0</v>
      </c>
      <c r="M67" s="138">
        <v>13</v>
      </c>
      <c r="N67" s="114">
        <v>18659.11</v>
      </c>
    </row>
    <row r="68" spans="2:14" s="96" customFormat="1" x14ac:dyDescent="0.35">
      <c r="B68" s="137" t="s">
        <v>199</v>
      </c>
      <c r="C68" s="138">
        <v>650</v>
      </c>
      <c r="D68" s="114">
        <v>668909.93000000133</v>
      </c>
      <c r="E68" s="138">
        <v>269</v>
      </c>
      <c r="F68" s="114">
        <v>511590.44000000006</v>
      </c>
      <c r="G68" s="138">
        <v>205</v>
      </c>
      <c r="H68" s="114">
        <v>847997.67000000016</v>
      </c>
      <c r="I68" s="115">
        <v>62</v>
      </c>
      <c r="J68" s="114">
        <v>837323.78999999992</v>
      </c>
      <c r="K68" s="115">
        <v>44</v>
      </c>
      <c r="L68" s="114">
        <v>458685.82</v>
      </c>
      <c r="M68" s="138">
        <v>1230</v>
      </c>
      <c r="N68" s="114">
        <v>3324507.6500000013</v>
      </c>
    </row>
    <row r="69" spans="2:14" s="96" customFormat="1" x14ac:dyDescent="0.35">
      <c r="B69" s="137" t="s">
        <v>200</v>
      </c>
      <c r="C69" s="138">
        <v>654</v>
      </c>
      <c r="D69" s="114">
        <v>663738.04000000132</v>
      </c>
      <c r="E69" s="138">
        <v>274</v>
      </c>
      <c r="F69" s="114">
        <v>521698.44000000006</v>
      </c>
      <c r="G69" s="138">
        <v>209</v>
      </c>
      <c r="H69" s="114">
        <v>861720.67000000016</v>
      </c>
      <c r="I69" s="115">
        <v>62</v>
      </c>
      <c r="J69" s="114">
        <v>837323.78999999992</v>
      </c>
      <c r="K69" s="115">
        <v>44</v>
      </c>
      <c r="L69" s="114">
        <v>458685.82</v>
      </c>
      <c r="M69" s="138">
        <v>1243</v>
      </c>
      <c r="N69" s="114">
        <v>3343166.7600000012</v>
      </c>
    </row>
    <row r="70" spans="2:14" s="96" customFormat="1" x14ac:dyDescent="0.35">
      <c r="B70" s="140"/>
    </row>
    <row r="71" spans="2:14" s="96" customFormat="1" x14ac:dyDescent="0.35">
      <c r="B71" s="130"/>
      <c r="C71" s="341" t="s">
        <v>188</v>
      </c>
      <c r="D71" s="342"/>
      <c r="E71" s="341" t="s">
        <v>189</v>
      </c>
      <c r="F71" s="342"/>
      <c r="G71" s="341" t="s">
        <v>190</v>
      </c>
      <c r="H71" s="342"/>
      <c r="I71" s="341" t="s">
        <v>191</v>
      </c>
      <c r="J71" s="342"/>
      <c r="K71" s="341" t="s">
        <v>192</v>
      </c>
      <c r="L71" s="342"/>
      <c r="M71" s="339" t="s">
        <v>193</v>
      </c>
      <c r="N71" s="340"/>
    </row>
    <row r="72" spans="2:14" s="96" customFormat="1" x14ac:dyDescent="0.35">
      <c r="B72" s="136" t="s">
        <v>230</v>
      </c>
      <c r="C72" s="106" t="s">
        <v>195</v>
      </c>
      <c r="D72" s="106" t="s">
        <v>196</v>
      </c>
      <c r="E72" s="106" t="s">
        <v>195</v>
      </c>
      <c r="F72" s="106" t="s">
        <v>196</v>
      </c>
      <c r="G72" s="106" t="s">
        <v>195</v>
      </c>
      <c r="H72" s="106" t="s">
        <v>196</v>
      </c>
      <c r="I72" s="106" t="s">
        <v>195</v>
      </c>
      <c r="J72" s="106" t="s">
        <v>196</v>
      </c>
      <c r="K72" s="106" t="s">
        <v>195</v>
      </c>
      <c r="L72" s="106" t="s">
        <v>196</v>
      </c>
      <c r="M72" s="106" t="s">
        <v>195</v>
      </c>
      <c r="N72" s="106" t="s">
        <v>196</v>
      </c>
    </row>
    <row r="73" spans="2:14" s="96" customFormat="1" x14ac:dyDescent="0.35">
      <c r="B73" s="137" t="s">
        <v>197</v>
      </c>
      <c r="C73" s="138">
        <f t="shared" ref="C73:N76" si="3">C59-C66</f>
        <v>1065</v>
      </c>
      <c r="D73" s="114">
        <f t="shared" si="3"/>
        <v>896739.8000000004</v>
      </c>
      <c r="E73" s="138">
        <f t="shared" si="3"/>
        <v>621</v>
      </c>
      <c r="F73" s="114">
        <f t="shared" si="3"/>
        <v>921996.10999999975</v>
      </c>
      <c r="G73" s="138">
        <f t="shared" si="3"/>
        <v>696</v>
      </c>
      <c r="H73" s="114">
        <f t="shared" si="3"/>
        <v>3354335.3199999984</v>
      </c>
      <c r="I73" s="138">
        <f t="shared" si="3"/>
        <v>111</v>
      </c>
      <c r="J73" s="114">
        <f t="shared" si="3"/>
        <v>346463.02000000014</v>
      </c>
      <c r="K73" s="138">
        <f t="shared" si="3"/>
        <v>94</v>
      </c>
      <c r="L73" s="114">
        <f t="shared" si="3"/>
        <v>825744.27</v>
      </c>
      <c r="M73" s="138">
        <f t="shared" si="3"/>
        <v>2587</v>
      </c>
      <c r="N73" s="114">
        <f t="shared" si="3"/>
        <v>6345278.5199999977</v>
      </c>
    </row>
    <row r="74" spans="2:14" s="96" customFormat="1" x14ac:dyDescent="0.35">
      <c r="B74" s="137" t="s">
        <v>198</v>
      </c>
      <c r="C74" s="138">
        <f t="shared" si="3"/>
        <v>1</v>
      </c>
      <c r="D74" s="114">
        <f t="shared" si="3"/>
        <v>-6819.9999999999991</v>
      </c>
      <c r="E74" s="138">
        <f t="shared" si="3"/>
        <v>26</v>
      </c>
      <c r="F74" s="114">
        <f t="shared" si="3"/>
        <v>50948.5</v>
      </c>
      <c r="G74" s="138">
        <f t="shared" si="3"/>
        <v>4</v>
      </c>
      <c r="H74" s="114">
        <f t="shared" si="3"/>
        <v>8291.6900000000023</v>
      </c>
      <c r="I74" s="138">
        <f t="shared" si="3"/>
        <v>0</v>
      </c>
      <c r="J74" s="114">
        <f t="shared" si="3"/>
        <v>0</v>
      </c>
      <c r="K74" s="138">
        <f t="shared" si="3"/>
        <v>0</v>
      </c>
      <c r="L74" s="114">
        <f t="shared" si="3"/>
        <v>0</v>
      </c>
      <c r="M74" s="138">
        <f t="shared" si="3"/>
        <v>31</v>
      </c>
      <c r="N74" s="114">
        <f t="shared" si="3"/>
        <v>52420.19</v>
      </c>
    </row>
    <row r="75" spans="2:14" s="96" customFormat="1" x14ac:dyDescent="0.35">
      <c r="B75" s="137" t="s">
        <v>199</v>
      </c>
      <c r="C75" s="138">
        <f t="shared" si="3"/>
        <v>946</v>
      </c>
      <c r="D75" s="114">
        <f t="shared" si="3"/>
        <v>903559.80000000051</v>
      </c>
      <c r="E75" s="138">
        <f t="shared" si="3"/>
        <v>441</v>
      </c>
      <c r="F75" s="114">
        <f t="shared" si="3"/>
        <v>871047.60999999975</v>
      </c>
      <c r="G75" s="138">
        <f t="shared" si="3"/>
        <v>297</v>
      </c>
      <c r="H75" s="114">
        <f t="shared" si="3"/>
        <v>3346043.629999998</v>
      </c>
      <c r="I75" s="138">
        <f t="shared" si="3"/>
        <v>110</v>
      </c>
      <c r="J75" s="114">
        <f t="shared" si="3"/>
        <v>346463.02000000014</v>
      </c>
      <c r="K75" s="138">
        <f t="shared" si="3"/>
        <v>75</v>
      </c>
      <c r="L75" s="114">
        <f t="shared" si="3"/>
        <v>825744.27</v>
      </c>
      <c r="M75" s="138">
        <f t="shared" si="3"/>
        <v>1869</v>
      </c>
      <c r="N75" s="114">
        <f t="shared" si="3"/>
        <v>6292858.3299999991</v>
      </c>
    </row>
    <row r="76" spans="2:14" s="96" customFormat="1" x14ac:dyDescent="0.35">
      <c r="B76" s="137" t="s">
        <v>200</v>
      </c>
      <c r="C76" s="138">
        <f t="shared" si="3"/>
        <v>947</v>
      </c>
      <c r="D76" s="114">
        <f t="shared" si="3"/>
        <v>896739.80000000063</v>
      </c>
      <c r="E76" s="138">
        <f t="shared" si="3"/>
        <v>467</v>
      </c>
      <c r="F76" s="114">
        <f t="shared" si="3"/>
        <v>921996.10999999975</v>
      </c>
      <c r="G76" s="138">
        <f t="shared" si="3"/>
        <v>301</v>
      </c>
      <c r="H76" s="114">
        <f t="shared" si="3"/>
        <v>3354335.3199999984</v>
      </c>
      <c r="I76" s="138">
        <f t="shared" si="3"/>
        <v>110</v>
      </c>
      <c r="J76" s="114">
        <f t="shared" si="3"/>
        <v>346463.02000000014</v>
      </c>
      <c r="K76" s="138">
        <f t="shared" si="3"/>
        <v>75</v>
      </c>
      <c r="L76" s="114">
        <f t="shared" si="3"/>
        <v>825744.27</v>
      </c>
      <c r="M76" s="138">
        <f t="shared" si="3"/>
        <v>1900</v>
      </c>
      <c r="N76" s="114">
        <f t="shared" si="3"/>
        <v>6345278.5199999977</v>
      </c>
    </row>
  </sheetData>
  <autoFilter ref="A4:IG53" xr:uid="{00000000-0009-0000-0000-00000F000000}"/>
  <mergeCells count="18">
    <mergeCell ref="M57:N57"/>
    <mergeCell ref="C57:D57"/>
    <mergeCell ref="E57:F57"/>
    <mergeCell ref="G57:H57"/>
    <mergeCell ref="I57:J57"/>
    <mergeCell ref="K57:L57"/>
    <mergeCell ref="M71:N71"/>
    <mergeCell ref="C64:D64"/>
    <mergeCell ref="E64:F64"/>
    <mergeCell ref="G64:H64"/>
    <mergeCell ref="I64:J64"/>
    <mergeCell ref="K64:L64"/>
    <mergeCell ref="M64:N64"/>
    <mergeCell ref="C71:D71"/>
    <mergeCell ref="E71:F71"/>
    <mergeCell ref="G71:H71"/>
    <mergeCell ref="I71:J71"/>
    <mergeCell ref="K71:L71"/>
  </mergeCells>
  <conditionalFormatting sqref="A55:C55">
    <cfRule type="cellIs" dxfId="64" priority="11" stopIfTrue="1" operator="equal">
      <formula>"&lt;&gt;"""""</formula>
    </cfRule>
  </conditionalFormatting>
  <conditionalFormatting sqref="B1:B2">
    <cfRule type="cellIs" dxfId="63" priority="12" stopIfTrue="1" operator="equal">
      <formula>"&lt;&gt;"""""</formula>
    </cfRule>
  </conditionalFormatting>
  <conditionalFormatting sqref="C5:C53">
    <cfRule type="cellIs" dxfId="62" priority="1" stopIfTrue="1" operator="equal">
      <formula>"&lt;&gt;"""""</formula>
    </cfRule>
  </conditionalFormatting>
  <conditionalFormatting sqref="J5:J53">
    <cfRule type="cellIs" dxfId="61" priority="10" stopIfTrue="1" operator="equal">
      <formula>"&lt;&gt;"""""</formula>
    </cfRule>
  </conditionalFormatting>
  <conditionalFormatting sqref="Q5:Q53">
    <cfRule type="cellIs" dxfId="60" priority="9" stopIfTrue="1" operator="equal">
      <formula>"&lt;&gt;"""""</formula>
    </cfRule>
  </conditionalFormatting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>
    <pageSetUpPr fitToPage="1"/>
  </sheetPr>
  <dimension ref="A1:K75"/>
  <sheetViews>
    <sheetView showGridLines="0" zoomScale="85" zoomScaleNormal="85" workbookViewId="0">
      <pane ySplit="4" topLeftCell="A9" activePane="bottomLeft" state="frozen"/>
      <selection pane="bottomLeft"/>
    </sheetView>
  </sheetViews>
  <sheetFormatPr defaultColWidth="9.1796875" defaultRowHeight="13" x14ac:dyDescent="0.35"/>
  <cols>
    <col min="1" max="1" width="35.7265625" style="98" customWidth="1"/>
    <col min="2" max="2" width="40.54296875" style="98" customWidth="1"/>
    <col min="3" max="3" width="20" style="98" customWidth="1"/>
    <col min="4" max="4" width="14.26953125" style="152" customWidth="1"/>
    <col min="5" max="5" width="14.26953125" style="151" customWidth="1"/>
    <col min="6" max="6" width="14.26953125" style="152" customWidth="1"/>
    <col min="7" max="7" width="14.26953125" style="151" customWidth="1"/>
    <col min="8" max="9" width="14.26953125" style="152" customWidth="1"/>
    <col min="10" max="10" width="14.26953125" style="151" customWidth="1"/>
    <col min="11" max="11" width="25.7265625" style="98" customWidth="1"/>
    <col min="12" max="24" width="18.7265625" style="98" customWidth="1"/>
    <col min="25" max="16384" width="9.1796875" style="98"/>
  </cols>
  <sheetData>
    <row r="1" spans="1:11" s="145" customFormat="1" x14ac:dyDescent="0.3">
      <c r="A1" s="105" t="s">
        <v>201</v>
      </c>
      <c r="B1" s="141" t="s">
        <v>202</v>
      </c>
      <c r="C1" s="142"/>
      <c r="D1" s="143"/>
      <c r="E1" s="144"/>
      <c r="F1" s="143"/>
      <c r="G1" s="144"/>
      <c r="H1" s="144"/>
      <c r="I1" s="143"/>
    </row>
    <row r="2" spans="1:11" s="145" customFormat="1" x14ac:dyDescent="0.3">
      <c r="A2" s="105" t="s">
        <v>203</v>
      </c>
      <c r="B2" s="141">
        <v>2020</v>
      </c>
      <c r="C2" s="142"/>
      <c r="D2" s="143"/>
      <c r="E2" s="144"/>
      <c r="F2" s="143"/>
      <c r="G2" s="144"/>
      <c r="H2" s="144"/>
      <c r="I2" s="143"/>
    </row>
    <row r="3" spans="1:11" s="145" customFormat="1" x14ac:dyDescent="0.3">
      <c r="A3" s="146"/>
      <c r="B3" s="147"/>
      <c r="C3" s="142"/>
      <c r="D3" s="143"/>
      <c r="E3" s="144"/>
      <c r="F3" s="143"/>
      <c r="G3" s="144"/>
      <c r="H3" s="144"/>
      <c r="I3" s="143"/>
    </row>
    <row r="4" spans="1:11" s="145" customFormat="1" ht="26" x14ac:dyDescent="0.3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6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5" t="s">
        <v>231</v>
      </c>
    </row>
    <row r="5" spans="1:11" s="146" customFormat="1" ht="26" hidden="1" x14ac:dyDescent="0.3">
      <c r="A5" s="111" t="s">
        <v>9</v>
      </c>
      <c r="B5" s="111" t="s">
        <v>15</v>
      </c>
      <c r="C5" s="120">
        <v>700961</v>
      </c>
      <c r="D5" s="92"/>
      <c r="E5" s="114"/>
      <c r="F5" s="92"/>
      <c r="G5" s="114"/>
      <c r="H5" s="92"/>
      <c r="I5" s="92"/>
      <c r="J5" s="114"/>
      <c r="K5" s="148"/>
    </row>
    <row r="6" spans="1:11" s="146" customFormat="1" ht="39" hidden="1" x14ac:dyDescent="0.3">
      <c r="A6" s="111" t="s">
        <v>211</v>
      </c>
      <c r="B6" s="111" t="s">
        <v>232</v>
      </c>
      <c r="C6" s="120">
        <v>700937</v>
      </c>
      <c r="D6" s="92"/>
      <c r="E6" s="114"/>
      <c r="F6" s="92"/>
      <c r="G6" s="114"/>
      <c r="H6" s="92">
        <v>17</v>
      </c>
      <c r="I6" s="92">
        <v>198</v>
      </c>
      <c r="J6" s="114">
        <v>99774.52999999997</v>
      </c>
      <c r="K6" s="148"/>
    </row>
    <row r="7" spans="1:11" s="146" customFormat="1" ht="26" hidden="1" x14ac:dyDescent="0.3">
      <c r="A7" s="111" t="s">
        <v>9</v>
      </c>
      <c r="B7" s="111" t="s">
        <v>233</v>
      </c>
      <c r="C7" s="129"/>
      <c r="D7" s="92"/>
      <c r="E7" s="114"/>
      <c r="F7" s="92"/>
      <c r="G7" s="114"/>
      <c r="H7" s="92"/>
      <c r="I7" s="92"/>
      <c r="J7" s="114"/>
      <c r="K7" s="148"/>
    </row>
    <row r="8" spans="1:11" s="146" customFormat="1" ht="52" hidden="1" x14ac:dyDescent="0.3">
      <c r="A8" s="111" t="s">
        <v>18</v>
      </c>
      <c r="B8" s="111" t="s">
        <v>234</v>
      </c>
      <c r="C8" s="120">
        <v>700935</v>
      </c>
      <c r="D8" s="92"/>
      <c r="E8" s="114"/>
      <c r="F8" s="92">
        <v>4</v>
      </c>
      <c r="G8" s="114">
        <v>4240</v>
      </c>
      <c r="H8" s="92">
        <v>69</v>
      </c>
      <c r="I8" s="92">
        <v>513</v>
      </c>
      <c r="J8" s="114">
        <v>285536.56</v>
      </c>
      <c r="K8" s="148"/>
    </row>
    <row r="9" spans="1:11" s="146" customFormat="1" ht="26" x14ac:dyDescent="0.3">
      <c r="A9" s="119" t="s">
        <v>29</v>
      </c>
      <c r="B9" s="119" t="s">
        <v>214</v>
      </c>
      <c r="C9" s="120"/>
      <c r="D9" s="92"/>
      <c r="E9" s="114"/>
      <c r="F9" s="92"/>
      <c r="G9" s="114"/>
      <c r="H9" s="92"/>
      <c r="I9" s="92"/>
      <c r="J9" s="114"/>
      <c r="K9" s="148"/>
    </row>
    <row r="10" spans="1:11" s="146" customFormat="1" ht="26" hidden="1" x14ac:dyDescent="0.3">
      <c r="A10" s="119" t="s">
        <v>211</v>
      </c>
      <c r="B10" s="119" t="s">
        <v>17</v>
      </c>
      <c r="C10" s="120"/>
      <c r="D10" s="92"/>
      <c r="E10" s="114"/>
      <c r="F10" s="92"/>
      <c r="G10" s="114"/>
      <c r="H10" s="92"/>
      <c r="I10" s="92"/>
      <c r="J10" s="114"/>
      <c r="K10" s="148"/>
    </row>
    <row r="11" spans="1:11" s="146" customFormat="1" ht="39" hidden="1" x14ac:dyDescent="0.3">
      <c r="A11" s="111" t="s">
        <v>9</v>
      </c>
      <c r="B11" s="111" t="s">
        <v>215</v>
      </c>
      <c r="C11" s="120"/>
      <c r="D11" s="92"/>
      <c r="E11" s="114"/>
      <c r="F11" s="92"/>
      <c r="G11" s="114"/>
      <c r="H11" s="92"/>
      <c r="I11" s="92"/>
      <c r="J11" s="114"/>
      <c r="K11" s="148"/>
    </row>
    <row r="12" spans="1:11" s="146" customFormat="1" ht="39" hidden="1" x14ac:dyDescent="0.3">
      <c r="A12" s="111" t="s">
        <v>9</v>
      </c>
      <c r="B12" s="111" t="s">
        <v>20</v>
      </c>
      <c r="C12" s="149"/>
      <c r="D12" s="92"/>
      <c r="E12" s="114"/>
      <c r="F12" s="92"/>
      <c r="G12" s="114"/>
      <c r="H12" s="92"/>
      <c r="I12" s="92"/>
      <c r="J12" s="114"/>
      <c r="K12" s="148"/>
    </row>
    <row r="13" spans="1:11" s="146" customFormat="1" ht="39" hidden="1" x14ac:dyDescent="0.3">
      <c r="A13" s="119" t="s">
        <v>18</v>
      </c>
      <c r="B13" s="119" t="s">
        <v>76</v>
      </c>
      <c r="C13" s="120"/>
      <c r="D13" s="124"/>
      <c r="E13" s="122"/>
      <c r="F13" s="124"/>
      <c r="G13" s="122"/>
      <c r="H13" s="124"/>
      <c r="I13" s="124"/>
      <c r="J13" s="122"/>
      <c r="K13" s="148"/>
    </row>
    <row r="14" spans="1:11" s="146" customFormat="1" ht="52" hidden="1" x14ac:dyDescent="0.3">
      <c r="A14" s="111" t="s">
        <v>21</v>
      </c>
      <c r="B14" s="111" t="s">
        <v>216</v>
      </c>
      <c r="C14" s="150"/>
      <c r="D14" s="92"/>
      <c r="E14" s="114"/>
      <c r="F14" s="92"/>
      <c r="G14" s="114"/>
      <c r="H14" s="92"/>
      <c r="I14" s="92"/>
      <c r="J14" s="114"/>
      <c r="K14" s="148"/>
    </row>
    <row r="15" spans="1:11" s="146" customFormat="1" ht="39" hidden="1" x14ac:dyDescent="0.3">
      <c r="A15" s="111" t="s">
        <v>21</v>
      </c>
      <c r="B15" s="111" t="s">
        <v>22</v>
      </c>
      <c r="C15" s="120">
        <v>700939</v>
      </c>
      <c r="D15" s="92"/>
      <c r="E15" s="114"/>
      <c r="F15" s="92"/>
      <c r="G15" s="114"/>
      <c r="H15" s="92"/>
      <c r="I15" s="92">
        <v>3</v>
      </c>
      <c r="J15" s="114">
        <v>1096.73</v>
      </c>
      <c r="K15" s="148"/>
    </row>
    <row r="16" spans="1:11" s="146" customFormat="1" ht="39" hidden="1" x14ac:dyDescent="0.3">
      <c r="A16" s="119" t="s">
        <v>30</v>
      </c>
      <c r="B16" s="111" t="s">
        <v>217</v>
      </c>
      <c r="C16" s="120"/>
      <c r="D16" s="124"/>
      <c r="E16" s="122"/>
      <c r="F16" s="124"/>
      <c r="G16" s="122"/>
      <c r="H16" s="124"/>
      <c r="I16" s="124"/>
      <c r="J16" s="122"/>
      <c r="K16" s="148"/>
    </row>
    <row r="17" spans="1:11" s="146" customFormat="1" ht="39" hidden="1" x14ac:dyDescent="0.3">
      <c r="A17" s="111" t="s">
        <v>9</v>
      </c>
      <c r="B17" s="111" t="s">
        <v>12</v>
      </c>
      <c r="C17" s="120"/>
      <c r="D17" s="92"/>
      <c r="E17" s="114"/>
      <c r="F17" s="92"/>
      <c r="G17" s="114"/>
      <c r="H17" s="92"/>
      <c r="I17" s="92"/>
      <c r="J17" s="114"/>
      <c r="K17" s="148"/>
    </row>
    <row r="18" spans="1:11" s="146" customFormat="1" ht="26" hidden="1" x14ac:dyDescent="0.3">
      <c r="A18" s="111" t="s">
        <v>211</v>
      </c>
      <c r="B18" s="111" t="s">
        <v>17</v>
      </c>
      <c r="C18" s="120"/>
      <c r="D18" s="92"/>
      <c r="E18" s="114"/>
      <c r="F18" s="92"/>
      <c r="G18" s="114"/>
      <c r="H18" s="92"/>
      <c r="I18" s="92"/>
      <c r="J18" s="114"/>
      <c r="K18" s="148"/>
    </row>
    <row r="19" spans="1:11" s="146" customFormat="1" ht="26" hidden="1" x14ac:dyDescent="0.3">
      <c r="A19" s="111" t="s">
        <v>211</v>
      </c>
      <c r="B19" s="111" t="s">
        <v>17</v>
      </c>
      <c r="C19" s="120"/>
      <c r="D19" s="92"/>
      <c r="E19" s="114"/>
      <c r="F19" s="92"/>
      <c r="G19" s="114"/>
      <c r="H19" s="92"/>
      <c r="I19" s="92"/>
      <c r="J19" s="114"/>
      <c r="K19" s="148"/>
    </row>
    <row r="20" spans="1:11" s="146" customFormat="1" ht="39" hidden="1" x14ac:dyDescent="0.3">
      <c r="A20" s="111" t="s">
        <v>9</v>
      </c>
      <c r="B20" s="111" t="s">
        <v>219</v>
      </c>
      <c r="C20" s="120"/>
      <c r="D20" s="92"/>
      <c r="E20" s="114"/>
      <c r="F20" s="124"/>
      <c r="G20" s="122"/>
      <c r="H20" s="124"/>
      <c r="I20" s="124"/>
      <c r="J20" s="122"/>
      <c r="K20" s="148"/>
    </row>
    <row r="21" spans="1:11" s="146" customFormat="1" ht="39" hidden="1" x14ac:dyDescent="0.3">
      <c r="A21" s="111" t="s">
        <v>9</v>
      </c>
      <c r="B21" s="111" t="s">
        <v>219</v>
      </c>
      <c r="C21" s="120">
        <v>700940</v>
      </c>
      <c r="D21" s="92"/>
      <c r="E21" s="114"/>
      <c r="F21" s="92"/>
      <c r="G21" s="114"/>
      <c r="H21" s="92"/>
      <c r="I21" s="92">
        <v>9</v>
      </c>
      <c r="J21" s="114">
        <v>3993.2</v>
      </c>
      <c r="K21" s="148"/>
    </row>
    <row r="22" spans="1:11" s="146" customFormat="1" hidden="1" x14ac:dyDescent="0.3">
      <c r="A22" s="111"/>
      <c r="B22" s="111" t="s">
        <v>235</v>
      </c>
      <c r="C22" s="120"/>
      <c r="D22" s="92"/>
      <c r="E22" s="114"/>
      <c r="F22" s="92"/>
      <c r="G22" s="114"/>
      <c r="H22" s="92"/>
      <c r="I22" s="92"/>
      <c r="J22" s="114"/>
      <c r="K22" s="148"/>
    </row>
    <row r="23" spans="1:11" s="146" customFormat="1" ht="39" hidden="1" x14ac:dyDescent="0.3">
      <c r="A23" s="111" t="s">
        <v>18</v>
      </c>
      <c r="B23" s="111" t="s">
        <v>76</v>
      </c>
      <c r="C23" s="120"/>
      <c r="D23" s="92"/>
      <c r="E23" s="114"/>
      <c r="F23" s="92"/>
      <c r="G23" s="114"/>
      <c r="H23" s="92"/>
      <c r="I23" s="92"/>
      <c r="J23" s="114"/>
      <c r="K23" s="148"/>
    </row>
    <row r="24" spans="1:11" s="146" customFormat="1" ht="39" hidden="1" x14ac:dyDescent="0.3">
      <c r="A24" s="111" t="s">
        <v>9</v>
      </c>
      <c r="B24" s="111" t="s">
        <v>215</v>
      </c>
      <c r="C24" s="120"/>
      <c r="D24" s="92"/>
      <c r="E24" s="114"/>
      <c r="F24" s="92"/>
      <c r="G24" s="114"/>
      <c r="H24" s="92"/>
      <c r="I24" s="92"/>
      <c r="J24" s="114"/>
      <c r="K24" s="148"/>
    </row>
    <row r="25" spans="1:11" s="146" customFormat="1" hidden="1" x14ac:dyDescent="0.3">
      <c r="A25" s="111" t="s">
        <v>67</v>
      </c>
      <c r="B25" s="111" t="s">
        <v>13</v>
      </c>
      <c r="C25" s="129">
        <v>700942</v>
      </c>
      <c r="D25" s="92"/>
      <c r="E25" s="114"/>
      <c r="F25" s="92"/>
      <c r="G25" s="114"/>
      <c r="H25" s="92"/>
      <c r="I25" s="92">
        <v>2</v>
      </c>
      <c r="J25" s="114">
        <v>1120.3</v>
      </c>
      <c r="K25" s="148"/>
    </row>
    <row r="26" spans="1:11" s="146" customFormat="1" x14ac:dyDescent="0.3">
      <c r="A26" s="111" t="s">
        <v>29</v>
      </c>
      <c r="B26" s="119" t="s">
        <v>220</v>
      </c>
      <c r="C26" s="120">
        <v>700931</v>
      </c>
      <c r="D26" s="92"/>
      <c r="E26" s="114"/>
      <c r="F26" s="124"/>
      <c r="G26" s="122"/>
      <c r="H26" s="124"/>
      <c r="I26" s="124">
        <v>2</v>
      </c>
      <c r="J26" s="122">
        <v>1210.25</v>
      </c>
      <c r="K26" s="148"/>
    </row>
    <row r="27" spans="1:11" s="146" customFormat="1" ht="21" customHeight="1" x14ac:dyDescent="0.3">
      <c r="A27" s="111" t="s">
        <v>29</v>
      </c>
      <c r="B27" s="119" t="s">
        <v>221</v>
      </c>
      <c r="C27" s="120">
        <v>700946</v>
      </c>
      <c r="D27" s="92"/>
      <c r="E27" s="114"/>
      <c r="F27" s="124"/>
      <c r="G27" s="122"/>
      <c r="H27" s="124">
        <v>10</v>
      </c>
      <c r="I27" s="124">
        <v>62</v>
      </c>
      <c r="J27" s="122">
        <v>32621.68</v>
      </c>
      <c r="K27" s="148"/>
    </row>
    <row r="28" spans="1:11" s="146" customFormat="1" ht="26" x14ac:dyDescent="0.3">
      <c r="A28" s="111" t="s">
        <v>29</v>
      </c>
      <c r="B28" s="119" t="s">
        <v>222</v>
      </c>
      <c r="C28" s="120">
        <v>700912</v>
      </c>
      <c r="D28" s="92"/>
      <c r="E28" s="114"/>
      <c r="F28" s="124"/>
      <c r="G28" s="122"/>
      <c r="H28" s="124"/>
      <c r="I28" s="124">
        <v>4</v>
      </c>
      <c r="J28" s="122">
        <v>1692.4099999999999</v>
      </c>
      <c r="K28" s="148"/>
    </row>
    <row r="29" spans="1:11" s="146" customFormat="1" ht="39" hidden="1" x14ac:dyDescent="0.3">
      <c r="A29" s="111" t="s">
        <v>27</v>
      </c>
      <c r="B29" s="111" t="s">
        <v>77</v>
      </c>
      <c r="C29" s="129"/>
      <c r="D29" s="92"/>
      <c r="E29" s="114"/>
      <c r="F29" s="92"/>
      <c r="G29" s="114"/>
      <c r="H29" s="92"/>
      <c r="I29" s="92"/>
      <c r="J29" s="114"/>
      <c r="K29" s="148"/>
    </row>
    <row r="30" spans="1:11" s="146" customFormat="1" ht="39" hidden="1" x14ac:dyDescent="0.3">
      <c r="A30" s="111" t="s">
        <v>25</v>
      </c>
      <c r="B30" s="119" t="s">
        <v>371</v>
      </c>
      <c r="C30" s="129">
        <v>700921</v>
      </c>
      <c r="D30" s="92"/>
      <c r="E30" s="114"/>
      <c r="F30" s="92"/>
      <c r="G30" s="114"/>
      <c r="H30" s="92"/>
      <c r="I30" s="92">
        <v>1</v>
      </c>
      <c r="J30" s="114">
        <v>659.84</v>
      </c>
      <c r="K30" s="148"/>
    </row>
    <row r="31" spans="1:11" s="146" customFormat="1" ht="26" hidden="1" x14ac:dyDescent="0.3">
      <c r="A31" s="111" t="s">
        <v>25</v>
      </c>
      <c r="B31" s="119" t="s">
        <v>26</v>
      </c>
      <c r="C31" s="129"/>
      <c r="D31" s="92"/>
      <c r="E31" s="114"/>
      <c r="F31" s="92"/>
      <c r="G31" s="114"/>
      <c r="H31" s="92"/>
      <c r="I31" s="92"/>
      <c r="J31" s="114"/>
      <c r="K31" s="148"/>
    </row>
    <row r="32" spans="1:11" s="146" customFormat="1" ht="26" hidden="1" x14ac:dyDescent="0.3">
      <c r="A32" s="111" t="s">
        <v>25</v>
      </c>
      <c r="B32" s="119" t="s">
        <v>26</v>
      </c>
      <c r="C32" s="120"/>
      <c r="D32" s="92"/>
      <c r="E32" s="114"/>
      <c r="F32" s="92"/>
      <c r="G32" s="114"/>
      <c r="H32" s="92"/>
      <c r="I32" s="92"/>
      <c r="J32" s="114"/>
      <c r="K32" s="148"/>
    </row>
    <row r="33" spans="1:11" s="146" customFormat="1" ht="26" hidden="1" x14ac:dyDescent="0.3">
      <c r="A33" s="111" t="s">
        <v>25</v>
      </c>
      <c r="B33" s="119" t="s">
        <v>26</v>
      </c>
      <c r="C33" s="129"/>
      <c r="D33" s="92"/>
      <c r="E33" s="114"/>
      <c r="F33" s="92"/>
      <c r="G33" s="114"/>
      <c r="H33" s="92"/>
      <c r="I33" s="92"/>
      <c r="J33" s="114"/>
      <c r="K33" s="148"/>
    </row>
    <row r="34" spans="1:11" s="146" customFormat="1" ht="26" hidden="1" x14ac:dyDescent="0.3">
      <c r="A34" s="111" t="s">
        <v>25</v>
      </c>
      <c r="B34" s="119" t="s">
        <v>26</v>
      </c>
      <c r="C34" s="129"/>
      <c r="D34" s="92"/>
      <c r="E34" s="114"/>
      <c r="F34" s="92"/>
      <c r="G34" s="114"/>
      <c r="H34" s="92"/>
      <c r="I34" s="92"/>
      <c r="J34" s="114"/>
      <c r="K34" s="148"/>
    </row>
    <row r="35" spans="1:11" s="146" customFormat="1" ht="26" hidden="1" x14ac:dyDescent="0.3">
      <c r="A35" s="111" t="s">
        <v>25</v>
      </c>
      <c r="B35" s="119" t="s">
        <v>26</v>
      </c>
      <c r="C35" s="120"/>
      <c r="D35" s="92"/>
      <c r="E35" s="114"/>
      <c r="F35" s="92"/>
      <c r="G35" s="114"/>
      <c r="H35" s="92"/>
      <c r="I35" s="92"/>
      <c r="J35" s="114"/>
      <c r="K35" s="148"/>
    </row>
    <row r="36" spans="1:11" s="146" customFormat="1" ht="26" hidden="1" x14ac:dyDescent="0.3">
      <c r="A36" s="111" t="s">
        <v>25</v>
      </c>
      <c r="B36" s="119" t="s">
        <v>26</v>
      </c>
      <c r="C36" s="129"/>
      <c r="D36" s="92"/>
      <c r="E36" s="114"/>
      <c r="F36" s="92"/>
      <c r="G36" s="114"/>
      <c r="H36" s="92"/>
      <c r="I36" s="92"/>
      <c r="J36" s="114"/>
      <c r="K36" s="148"/>
    </row>
    <row r="37" spans="1:11" s="146" customFormat="1" ht="26" hidden="1" x14ac:dyDescent="0.3">
      <c r="A37" s="111" t="s">
        <v>25</v>
      </c>
      <c r="B37" s="119" t="s">
        <v>26</v>
      </c>
      <c r="C37" s="129"/>
      <c r="D37" s="92"/>
      <c r="E37" s="114"/>
      <c r="F37" s="92"/>
      <c r="G37" s="114"/>
      <c r="H37" s="92"/>
      <c r="I37" s="92"/>
      <c r="J37" s="114"/>
      <c r="K37" s="148"/>
    </row>
    <row r="38" spans="1:11" s="146" customFormat="1" ht="26" hidden="1" x14ac:dyDescent="0.3">
      <c r="A38" s="111" t="s">
        <v>25</v>
      </c>
      <c r="B38" s="119" t="s">
        <v>26</v>
      </c>
      <c r="C38" s="129"/>
      <c r="D38" s="92"/>
      <c r="E38" s="114"/>
      <c r="F38" s="92"/>
      <c r="G38" s="114"/>
      <c r="H38" s="92"/>
      <c r="I38" s="92"/>
      <c r="J38" s="114"/>
      <c r="K38" s="148"/>
    </row>
    <row r="39" spans="1:11" s="146" customFormat="1" ht="26" hidden="1" x14ac:dyDescent="0.3">
      <c r="A39" s="111" t="s">
        <v>25</v>
      </c>
      <c r="B39" s="119" t="s">
        <v>26</v>
      </c>
      <c r="C39" s="129"/>
      <c r="D39" s="92"/>
      <c r="E39" s="114"/>
      <c r="F39" s="92"/>
      <c r="G39" s="114"/>
      <c r="H39" s="92"/>
      <c r="I39" s="92"/>
      <c r="J39" s="114"/>
      <c r="K39" s="148"/>
    </row>
    <row r="40" spans="1:11" s="146" customFormat="1" ht="26" hidden="1" x14ac:dyDescent="0.3">
      <c r="A40" s="111" t="s">
        <v>25</v>
      </c>
      <c r="B40" s="119" t="s">
        <v>26</v>
      </c>
      <c r="C40" s="120"/>
      <c r="D40" s="92"/>
      <c r="E40" s="114"/>
      <c r="F40" s="92"/>
      <c r="G40" s="114"/>
      <c r="H40" s="92"/>
      <c r="I40" s="92"/>
      <c r="J40" s="114"/>
      <c r="K40" s="148"/>
    </row>
    <row r="41" spans="1:11" s="146" customFormat="1" ht="26" hidden="1" x14ac:dyDescent="0.3">
      <c r="A41" s="111" t="s">
        <v>25</v>
      </c>
      <c r="B41" s="119" t="s">
        <v>26</v>
      </c>
      <c r="C41" s="120"/>
      <c r="D41" s="92"/>
      <c r="E41" s="114"/>
      <c r="F41" s="92"/>
      <c r="G41" s="114"/>
      <c r="H41" s="92"/>
      <c r="I41" s="92"/>
      <c r="J41" s="114"/>
      <c r="K41" s="148"/>
    </row>
    <row r="42" spans="1:11" s="146" customFormat="1" ht="26" hidden="1" x14ac:dyDescent="0.3">
      <c r="A42" s="111" t="s">
        <v>25</v>
      </c>
      <c r="B42" s="119" t="s">
        <v>26</v>
      </c>
      <c r="C42" s="120"/>
      <c r="D42" s="92"/>
      <c r="E42" s="114"/>
      <c r="F42" s="92"/>
      <c r="G42" s="114"/>
      <c r="H42" s="92"/>
      <c r="I42" s="92"/>
      <c r="J42" s="114"/>
      <c r="K42" s="148"/>
    </row>
    <row r="43" spans="1:11" s="146" customFormat="1" ht="26" hidden="1" x14ac:dyDescent="0.3">
      <c r="A43" s="111" t="s">
        <v>25</v>
      </c>
      <c r="B43" s="119" t="s">
        <v>26</v>
      </c>
      <c r="C43" s="120"/>
      <c r="D43" s="92"/>
      <c r="E43" s="114"/>
      <c r="F43" s="92"/>
      <c r="G43" s="114"/>
      <c r="H43" s="92"/>
      <c r="I43" s="92"/>
      <c r="J43" s="114"/>
      <c r="K43" s="148"/>
    </row>
    <row r="44" spans="1:11" s="146" customFormat="1" ht="26" hidden="1" x14ac:dyDescent="0.3">
      <c r="A44" s="111" t="s">
        <v>25</v>
      </c>
      <c r="B44" s="119" t="s">
        <v>26</v>
      </c>
      <c r="C44" s="129"/>
      <c r="D44" s="92"/>
      <c r="E44" s="114"/>
      <c r="F44" s="92"/>
      <c r="G44" s="114"/>
      <c r="H44" s="92"/>
      <c r="I44" s="92"/>
      <c r="J44" s="114"/>
      <c r="K44" s="148"/>
    </row>
    <row r="45" spans="1:11" s="146" customFormat="1" ht="26" hidden="1" x14ac:dyDescent="0.3">
      <c r="A45" s="111" t="s">
        <v>25</v>
      </c>
      <c r="B45" s="119" t="s">
        <v>26</v>
      </c>
      <c r="C45" s="129"/>
      <c r="D45" s="92"/>
      <c r="E45" s="114"/>
      <c r="F45" s="92"/>
      <c r="G45" s="114"/>
      <c r="H45" s="92"/>
      <c r="I45" s="92"/>
      <c r="J45" s="114"/>
      <c r="K45" s="148"/>
    </row>
    <row r="46" spans="1:11" s="146" customFormat="1" ht="39" hidden="1" x14ac:dyDescent="0.3">
      <c r="A46" s="111" t="s">
        <v>30</v>
      </c>
      <c r="B46" s="111" t="s">
        <v>236</v>
      </c>
      <c r="C46" s="120">
        <v>700909</v>
      </c>
      <c r="D46" s="92"/>
      <c r="E46" s="114"/>
      <c r="F46" s="92">
        <v>3</v>
      </c>
      <c r="G46" s="114">
        <v>3180</v>
      </c>
      <c r="H46" s="92">
        <v>44</v>
      </c>
      <c r="I46" s="92">
        <v>408</v>
      </c>
      <c r="J46" s="114">
        <v>216045.62000000005</v>
      </c>
      <c r="K46" s="148"/>
    </row>
    <row r="47" spans="1:11" s="146" customFormat="1" ht="26" hidden="1" x14ac:dyDescent="0.3">
      <c r="A47" s="111" t="s">
        <v>30</v>
      </c>
      <c r="B47" s="111" t="s">
        <v>237</v>
      </c>
      <c r="C47" s="120">
        <v>700908</v>
      </c>
      <c r="D47" s="124"/>
      <c r="E47" s="122"/>
      <c r="F47" s="124">
        <v>1</v>
      </c>
      <c r="G47" s="122">
        <v>1060</v>
      </c>
      <c r="H47" s="124">
        <v>29</v>
      </c>
      <c r="I47" s="124">
        <v>278</v>
      </c>
      <c r="J47" s="122">
        <v>145022.08999999994</v>
      </c>
      <c r="K47" s="148"/>
    </row>
    <row r="48" spans="1:11" s="146" customFormat="1" ht="26" hidden="1" x14ac:dyDescent="0.3">
      <c r="A48" s="111" t="s">
        <v>30</v>
      </c>
      <c r="B48" s="111" t="s">
        <v>226</v>
      </c>
      <c r="C48" s="120"/>
      <c r="D48" s="124"/>
      <c r="E48" s="122"/>
      <c r="F48" s="124"/>
      <c r="G48" s="122"/>
      <c r="H48" s="124"/>
      <c r="I48" s="124"/>
      <c r="J48" s="122"/>
      <c r="K48" s="148"/>
    </row>
    <row r="49" spans="1:11" s="146" customFormat="1" ht="26" hidden="1" x14ac:dyDescent="0.3">
      <c r="A49" s="111" t="s">
        <v>30</v>
      </c>
      <c r="B49" s="111" t="s">
        <v>226</v>
      </c>
      <c r="C49" s="129"/>
      <c r="D49" s="92"/>
      <c r="E49" s="114"/>
      <c r="F49" s="92"/>
      <c r="G49" s="114"/>
      <c r="H49" s="92"/>
      <c r="I49" s="92"/>
      <c r="J49" s="114"/>
      <c r="K49" s="148"/>
    </row>
    <row r="50" spans="1:11" s="146" customFormat="1" ht="26" hidden="1" x14ac:dyDescent="0.3">
      <c r="A50" s="111" t="s">
        <v>30</v>
      </c>
      <c r="B50" s="111" t="s">
        <v>226</v>
      </c>
      <c r="C50" s="129"/>
      <c r="D50" s="92"/>
      <c r="E50" s="114"/>
      <c r="F50" s="92"/>
      <c r="G50" s="114"/>
      <c r="H50" s="92"/>
      <c r="I50" s="92"/>
      <c r="J50" s="114"/>
      <c r="K50" s="148"/>
    </row>
    <row r="51" spans="1:11" s="146" customFormat="1" ht="26" hidden="1" x14ac:dyDescent="0.3">
      <c r="A51" s="111" t="s">
        <v>67</v>
      </c>
      <c r="B51" s="111" t="s">
        <v>14</v>
      </c>
      <c r="C51" s="129"/>
      <c r="D51" s="92"/>
      <c r="E51" s="114"/>
      <c r="F51" s="92"/>
      <c r="G51" s="114"/>
      <c r="H51" s="92"/>
      <c r="I51" s="92"/>
      <c r="J51" s="114"/>
      <c r="K51" s="148"/>
    </row>
    <row r="52" spans="1:11" s="146" customFormat="1" ht="26" hidden="1" x14ac:dyDescent="0.3">
      <c r="A52" s="111" t="s">
        <v>9</v>
      </c>
      <c r="B52" s="111" t="s">
        <v>227</v>
      </c>
      <c r="C52" s="129"/>
      <c r="D52" s="92"/>
      <c r="E52" s="114"/>
      <c r="F52" s="92"/>
      <c r="G52" s="114"/>
      <c r="H52" s="92"/>
      <c r="I52" s="92"/>
      <c r="J52" s="114"/>
      <c r="K52" s="148"/>
    </row>
    <row r="53" spans="1:11" s="146" customFormat="1" ht="30" hidden="1" customHeight="1" x14ac:dyDescent="0.3">
      <c r="A53" s="119" t="s">
        <v>9</v>
      </c>
      <c r="B53" s="119" t="s">
        <v>19</v>
      </c>
      <c r="C53" s="129"/>
      <c r="D53" s="92"/>
      <c r="E53" s="114"/>
      <c r="F53" s="92"/>
      <c r="G53" s="114"/>
      <c r="H53" s="92"/>
      <c r="I53" s="92"/>
      <c r="J53" s="114"/>
      <c r="K53" s="148"/>
    </row>
    <row r="54" spans="1:11" s="146" customFormat="1" ht="52" hidden="1" x14ac:dyDescent="0.3">
      <c r="A54" s="111" t="s">
        <v>69</v>
      </c>
      <c r="B54" s="111" t="s">
        <v>78</v>
      </c>
      <c r="C54" s="129"/>
      <c r="D54" s="92"/>
      <c r="E54" s="114"/>
      <c r="F54" s="92"/>
      <c r="G54" s="114"/>
      <c r="H54" s="92"/>
      <c r="I54" s="92"/>
      <c r="J54" s="114"/>
      <c r="K54" s="148"/>
    </row>
    <row r="55" spans="1:11" ht="24" customHeight="1" x14ac:dyDescent="0.35">
      <c r="D55" s="151"/>
      <c r="E55" s="152"/>
      <c r="F55" s="151"/>
      <c r="G55" s="152"/>
      <c r="I55" s="151"/>
      <c r="J55" s="98"/>
    </row>
    <row r="56" spans="1:11" s="156" customFormat="1" x14ac:dyDescent="0.3">
      <c r="A56" s="98"/>
      <c r="B56" s="98"/>
      <c r="C56" s="153" t="s">
        <v>238</v>
      </c>
      <c r="D56" s="154">
        <f t="shared" ref="D56:J56" si="0">SUM(D5:D54)</f>
        <v>0</v>
      </c>
      <c r="E56" s="155">
        <f t="shared" si="0"/>
        <v>0</v>
      </c>
      <c r="F56" s="154">
        <f t="shared" si="0"/>
        <v>8</v>
      </c>
      <c r="G56" s="155">
        <f t="shared" si="0"/>
        <v>8480</v>
      </c>
      <c r="H56" s="154">
        <f t="shared" si="0"/>
        <v>169</v>
      </c>
      <c r="I56" s="154">
        <f t="shared" si="0"/>
        <v>1480</v>
      </c>
      <c r="J56" s="155">
        <f t="shared" si="0"/>
        <v>788773.21</v>
      </c>
    </row>
    <row r="57" spans="1:11" x14ac:dyDescent="0.35">
      <c r="C57" s="130"/>
      <c r="D57" s="151"/>
      <c r="E57" s="152"/>
      <c r="F57" s="151"/>
      <c r="G57" s="152"/>
      <c r="I57" s="151"/>
      <c r="J57" s="98"/>
    </row>
    <row r="58" spans="1:11" x14ac:dyDescent="0.35">
      <c r="B58" s="157" t="s">
        <v>194</v>
      </c>
      <c r="C58" s="158" t="s">
        <v>195</v>
      </c>
      <c r="D58" s="91" t="s">
        <v>196</v>
      </c>
      <c r="F58" s="343"/>
      <c r="G58" s="343"/>
      <c r="J58" s="98"/>
    </row>
    <row r="59" spans="1:11" ht="26" x14ac:dyDescent="0.35">
      <c r="B59" s="159" t="s">
        <v>197</v>
      </c>
      <c r="C59" s="160">
        <f>D56+F56+H56+I56</f>
        <v>1657</v>
      </c>
      <c r="D59" s="114">
        <f>J56+G56+E56</f>
        <v>797253.21</v>
      </c>
      <c r="G59" s="98"/>
      <c r="J59" s="98"/>
    </row>
    <row r="60" spans="1:11" x14ac:dyDescent="0.35">
      <c r="B60" s="159" t="s">
        <v>198</v>
      </c>
      <c r="C60" s="160">
        <f>F56</f>
        <v>8</v>
      </c>
      <c r="D60" s="114">
        <f>G56</f>
        <v>8480</v>
      </c>
      <c r="G60" s="98"/>
      <c r="J60" s="98"/>
    </row>
    <row r="61" spans="1:11" x14ac:dyDescent="0.35">
      <c r="B61" s="159" t="s">
        <v>199</v>
      </c>
      <c r="C61" s="160">
        <f>D56+I56</f>
        <v>1480</v>
      </c>
      <c r="D61" s="114">
        <f>J56+E56</f>
        <v>788773.21</v>
      </c>
      <c r="J61" s="98"/>
    </row>
    <row r="62" spans="1:11" x14ac:dyDescent="0.35">
      <c r="B62" s="159" t="s">
        <v>200</v>
      </c>
      <c r="C62" s="160">
        <f>I56+D56+F56</f>
        <v>1488</v>
      </c>
      <c r="D62" s="114">
        <f>J56+G56+E56</f>
        <v>797253.21</v>
      </c>
    </row>
    <row r="63" spans="1:11" x14ac:dyDescent="0.35">
      <c r="C63" s="152"/>
    </row>
    <row r="64" spans="1:11" x14ac:dyDescent="0.35">
      <c r="B64" s="157" t="s">
        <v>70</v>
      </c>
      <c r="C64" s="158" t="s">
        <v>195</v>
      </c>
      <c r="D64" s="91" t="s">
        <v>196</v>
      </c>
    </row>
    <row r="65" spans="2:5" ht="26" x14ac:dyDescent="0.35">
      <c r="B65" s="159" t="s">
        <v>197</v>
      </c>
      <c r="C65" s="160">
        <f>F46+H46+I46+I47+H47+F47</f>
        <v>763</v>
      </c>
      <c r="D65" s="114">
        <f>G46+J46+J47+G47</f>
        <v>365307.70999999996</v>
      </c>
    </row>
    <row r="66" spans="2:5" x14ac:dyDescent="0.35">
      <c r="B66" s="159" t="s">
        <v>198</v>
      </c>
      <c r="C66" s="160">
        <f>F46+F47</f>
        <v>4</v>
      </c>
      <c r="D66" s="114">
        <f>G47+G46</f>
        <v>4240</v>
      </c>
    </row>
    <row r="67" spans="2:5" x14ac:dyDescent="0.35">
      <c r="B67" s="159" t="s">
        <v>199</v>
      </c>
      <c r="C67" s="160">
        <f>I46+I47</f>
        <v>686</v>
      </c>
      <c r="D67" s="114">
        <f>J46+J47</f>
        <v>361067.70999999996</v>
      </c>
    </row>
    <row r="68" spans="2:5" x14ac:dyDescent="0.35">
      <c r="B68" s="159" t="s">
        <v>200</v>
      </c>
      <c r="C68" s="160">
        <f>I46+I47+F46+F47</f>
        <v>690</v>
      </c>
      <c r="D68" s="114">
        <f>J46+J47+G46+G47</f>
        <v>365307.70999999996</v>
      </c>
    </row>
    <row r="69" spans="2:5" x14ac:dyDescent="0.35">
      <c r="B69" s="161"/>
      <c r="C69" s="152"/>
      <c r="D69" s="151"/>
    </row>
    <row r="70" spans="2:5" x14ac:dyDescent="0.35">
      <c r="B70" s="157" t="s">
        <v>230</v>
      </c>
      <c r="C70" s="158" t="s">
        <v>195</v>
      </c>
      <c r="D70" s="91" t="s">
        <v>196</v>
      </c>
    </row>
    <row r="71" spans="2:5" ht="26" x14ac:dyDescent="0.35">
      <c r="B71" s="159" t="s">
        <v>197</v>
      </c>
      <c r="C71" s="160">
        <f>C59-C65</f>
        <v>894</v>
      </c>
      <c r="D71" s="114">
        <f>D59-D65</f>
        <v>431945.5</v>
      </c>
    </row>
    <row r="72" spans="2:5" x14ac:dyDescent="0.35">
      <c r="B72" s="159" t="s">
        <v>198</v>
      </c>
      <c r="C72" s="160">
        <f t="shared" ref="C72:D74" si="1">C60-C66</f>
        <v>4</v>
      </c>
      <c r="D72" s="114">
        <f t="shared" si="1"/>
        <v>4240</v>
      </c>
    </row>
    <row r="73" spans="2:5" x14ac:dyDescent="0.35">
      <c r="B73" s="159" t="s">
        <v>199</v>
      </c>
      <c r="C73" s="160">
        <f t="shared" si="1"/>
        <v>794</v>
      </c>
      <c r="D73" s="114">
        <f t="shared" si="1"/>
        <v>427705.5</v>
      </c>
    </row>
    <row r="74" spans="2:5" x14ac:dyDescent="0.35">
      <c r="B74" s="159" t="s">
        <v>200</v>
      </c>
      <c r="C74" s="160">
        <f t="shared" si="1"/>
        <v>798</v>
      </c>
      <c r="D74" s="114">
        <f t="shared" si="1"/>
        <v>431945.5</v>
      </c>
    </row>
    <row r="75" spans="2:5" x14ac:dyDescent="0.35">
      <c r="D75" s="98"/>
      <c r="E75" s="152"/>
    </row>
  </sheetData>
  <autoFilter ref="A4:X54" xr:uid="{00000000-0009-0000-0000-000010000000}">
    <filterColumn colId="0">
      <filters>
        <filter val="MINISTERO DELLA GIUSTIZIA"/>
      </filters>
    </filterColumn>
  </autoFilter>
  <mergeCells count="1">
    <mergeCell ref="F58:G58"/>
  </mergeCells>
  <conditionalFormatting sqref="C59:D62">
    <cfRule type="cellIs" dxfId="59" priority="16" stopIfTrue="1" operator="equal">
      <formula>"&lt;&gt;"""""</formula>
    </cfRule>
  </conditionalFormatting>
  <conditionalFormatting sqref="C65:D68">
    <cfRule type="cellIs" dxfId="58" priority="12" stopIfTrue="1" operator="equal">
      <formula>"&lt;&gt;"""""</formula>
    </cfRule>
  </conditionalFormatting>
  <conditionalFormatting sqref="C71:D74">
    <cfRule type="cellIs" dxfId="57" priority="10" stopIfTrue="1" operator="equal">
      <formula>"&lt;&gt;"""""</formula>
    </cfRule>
  </conditionalFormatting>
  <conditionalFormatting sqref="C5:J54">
    <cfRule type="cellIs" dxfId="56" priority="7" stopIfTrue="1" operator="equal">
      <formula>"&lt;&gt;"""""</formula>
    </cfRule>
  </conditionalFormatting>
  <conditionalFormatting sqref="C56:J56">
    <cfRule type="cellIs" dxfId="55" priority="1" stopIfTrue="1" operator="equal">
      <formula>"&lt;&gt;"""""</formula>
    </cfRule>
  </conditionalFormatting>
  <conditionalFormatting sqref="K23:K26">
    <cfRule type="cellIs" dxfId="54" priority="22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62"/>
  <sheetViews>
    <sheetView showGridLines="0" zoomScale="85" zoomScaleNormal="85" workbookViewId="0">
      <pane ySplit="4" topLeftCell="A35" activePane="bottomLeft" state="frozen"/>
      <selection pane="bottomLeft"/>
    </sheetView>
  </sheetViews>
  <sheetFormatPr defaultColWidth="9.1796875" defaultRowHeight="13" x14ac:dyDescent="0.35"/>
  <cols>
    <col min="1" max="1" width="35.7265625" style="98" customWidth="1"/>
    <col min="2" max="2" width="64.26953125" style="98" customWidth="1"/>
    <col min="3" max="3" width="17.7265625" style="98" customWidth="1"/>
    <col min="4" max="4" width="14.26953125" style="98" customWidth="1"/>
    <col min="5" max="5" width="14.26953125" style="132" customWidth="1"/>
    <col min="6" max="6" width="14.26953125" style="98" customWidth="1"/>
    <col min="7" max="7" width="14.26953125" style="132" customWidth="1"/>
    <col min="8" max="9" width="14.26953125" style="98" customWidth="1"/>
    <col min="10" max="10" width="14.26953125" style="132" customWidth="1"/>
    <col min="11" max="21" width="18.7265625" style="98" customWidth="1"/>
    <col min="22" max="16384" width="9.1796875" style="98"/>
  </cols>
  <sheetData>
    <row r="1" spans="1:10" x14ac:dyDescent="0.35">
      <c r="A1" s="105" t="s">
        <v>201</v>
      </c>
      <c r="B1" s="141" t="s">
        <v>36</v>
      </c>
      <c r="C1" s="162"/>
      <c r="D1" s="97"/>
      <c r="E1" s="96"/>
      <c r="F1" s="94"/>
      <c r="G1" s="96"/>
      <c r="H1" s="96"/>
      <c r="I1" s="94"/>
      <c r="J1" s="98"/>
    </row>
    <row r="2" spans="1:10" x14ac:dyDescent="0.35">
      <c r="A2" s="105" t="s">
        <v>203</v>
      </c>
      <c r="B2" s="141">
        <v>2020</v>
      </c>
      <c r="C2" s="162"/>
      <c r="D2" s="97"/>
      <c r="E2" s="96"/>
      <c r="F2" s="94"/>
      <c r="G2" s="96"/>
      <c r="H2" s="96"/>
      <c r="I2" s="94"/>
      <c r="J2" s="98"/>
    </row>
    <row r="3" spans="1:10" x14ac:dyDescent="0.35">
      <c r="A3" s="101"/>
      <c r="B3" s="101"/>
      <c r="C3" s="101"/>
      <c r="D3" s="104"/>
      <c r="E3" s="104"/>
      <c r="F3" s="104"/>
      <c r="G3" s="104"/>
      <c r="H3" s="104"/>
      <c r="I3" s="104"/>
      <c r="J3" s="98"/>
    </row>
    <row r="4" spans="1:10" s="104" customFormat="1" ht="26" x14ac:dyDescent="0.35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46" customFormat="1" ht="26" x14ac:dyDescent="0.3">
      <c r="A5" s="119" t="s">
        <v>211</v>
      </c>
      <c r="B5" s="119" t="s">
        <v>212</v>
      </c>
      <c r="C5" s="120">
        <v>700929</v>
      </c>
      <c r="D5" s="116"/>
      <c r="E5" s="163"/>
      <c r="F5" s="116"/>
      <c r="G5" s="163"/>
      <c r="H5" s="116">
        <v>1</v>
      </c>
      <c r="I5" s="116">
        <v>9</v>
      </c>
      <c r="J5" s="163">
        <v>83433.2</v>
      </c>
    </row>
    <row r="6" spans="1:10" s="146" customFormat="1" ht="26" x14ac:dyDescent="0.3">
      <c r="A6" s="119" t="s">
        <v>211</v>
      </c>
      <c r="B6" s="119" t="s">
        <v>232</v>
      </c>
      <c r="C6" s="120">
        <v>700937</v>
      </c>
      <c r="D6" s="116"/>
      <c r="E6" s="163"/>
      <c r="F6" s="116"/>
      <c r="G6" s="163"/>
      <c r="H6" s="116">
        <v>1</v>
      </c>
      <c r="I6" s="116"/>
      <c r="J6" s="163"/>
    </row>
    <row r="7" spans="1:10" s="146" customFormat="1" ht="26" x14ac:dyDescent="0.3">
      <c r="A7" s="119" t="s">
        <v>211</v>
      </c>
      <c r="B7" s="119" t="s">
        <v>212</v>
      </c>
      <c r="C7" s="120">
        <v>700938</v>
      </c>
      <c r="D7" s="116"/>
      <c r="E7" s="163"/>
      <c r="F7" s="116"/>
      <c r="G7" s="163"/>
      <c r="H7" s="116"/>
      <c r="I7" s="116">
        <v>3</v>
      </c>
      <c r="J7" s="163">
        <v>46585.5</v>
      </c>
    </row>
    <row r="8" spans="1:10" s="146" customFormat="1" ht="26" x14ac:dyDescent="0.3">
      <c r="A8" s="119" t="s">
        <v>9</v>
      </c>
      <c r="B8" s="119" t="s">
        <v>215</v>
      </c>
      <c r="C8" s="129"/>
      <c r="D8" s="116"/>
      <c r="E8" s="163"/>
      <c r="F8" s="116"/>
      <c r="G8" s="163"/>
      <c r="H8" s="116"/>
      <c r="I8" s="116"/>
      <c r="J8" s="163"/>
    </row>
    <row r="9" spans="1:10" s="146" customFormat="1" ht="26" x14ac:dyDescent="0.3">
      <c r="A9" s="119" t="s">
        <v>9</v>
      </c>
      <c r="B9" s="119" t="s">
        <v>215</v>
      </c>
      <c r="C9" s="129"/>
      <c r="D9" s="116"/>
      <c r="E9" s="163"/>
      <c r="F9" s="116"/>
      <c r="G9" s="163"/>
      <c r="H9" s="116"/>
      <c r="I9" s="116"/>
      <c r="J9" s="163"/>
    </row>
    <row r="10" spans="1:10" s="146" customFormat="1" ht="26" x14ac:dyDescent="0.3">
      <c r="A10" s="119" t="s">
        <v>9</v>
      </c>
      <c r="B10" s="119" t="s">
        <v>10</v>
      </c>
      <c r="C10" s="129"/>
      <c r="D10" s="116"/>
      <c r="E10" s="163"/>
      <c r="F10" s="116"/>
      <c r="G10" s="163"/>
      <c r="H10" s="116"/>
      <c r="I10" s="116"/>
      <c r="J10" s="163"/>
    </row>
    <row r="11" spans="1:10" s="146" customFormat="1" ht="26" x14ac:dyDescent="0.3">
      <c r="A11" s="119" t="s">
        <v>21</v>
      </c>
      <c r="B11" s="119" t="s">
        <v>239</v>
      </c>
      <c r="C11" s="150"/>
      <c r="D11" s="116"/>
      <c r="E11" s="163"/>
      <c r="F11" s="116"/>
      <c r="G11" s="163"/>
      <c r="H11" s="116"/>
      <c r="I11" s="116"/>
      <c r="J11" s="163"/>
    </row>
    <row r="12" spans="1:10" s="146" customFormat="1" ht="26" x14ac:dyDescent="0.3">
      <c r="A12" s="119" t="s">
        <v>21</v>
      </c>
      <c r="B12" s="119" t="s">
        <v>22</v>
      </c>
      <c r="C12" s="120">
        <v>700939</v>
      </c>
      <c r="D12" s="116"/>
      <c r="E12" s="163"/>
      <c r="F12" s="116"/>
      <c r="G12" s="163"/>
      <c r="H12" s="116"/>
      <c r="I12" s="116"/>
      <c r="J12" s="163"/>
    </row>
    <row r="13" spans="1:10" s="146" customFormat="1" x14ac:dyDescent="0.3">
      <c r="A13" s="119" t="s">
        <v>37</v>
      </c>
      <c r="B13" s="119" t="s">
        <v>240</v>
      </c>
      <c r="C13" s="129"/>
      <c r="D13" s="116"/>
      <c r="E13" s="163"/>
      <c r="F13" s="116"/>
      <c r="G13" s="163"/>
      <c r="H13" s="116"/>
      <c r="I13" s="116"/>
      <c r="J13" s="163"/>
    </row>
    <row r="14" spans="1:10" s="146" customFormat="1" ht="26" x14ac:dyDescent="0.3">
      <c r="A14" s="119" t="s">
        <v>18</v>
      </c>
      <c r="B14" s="119" t="s">
        <v>234</v>
      </c>
      <c r="C14" s="120">
        <v>700935</v>
      </c>
      <c r="D14" s="116">
        <v>2</v>
      </c>
      <c r="E14" s="163">
        <v>51165.469999999994</v>
      </c>
      <c r="F14" s="116">
        <v>6</v>
      </c>
      <c r="G14" s="163">
        <v>18750</v>
      </c>
      <c r="H14" s="116">
        <v>39</v>
      </c>
      <c r="I14" s="116">
        <v>62</v>
      </c>
      <c r="J14" s="163">
        <v>408606.64000000019</v>
      </c>
    </row>
    <row r="15" spans="1:10" s="146" customFormat="1" x14ac:dyDescent="0.3">
      <c r="A15" s="119" t="s">
        <v>18</v>
      </c>
      <c r="B15" s="119" t="s">
        <v>373</v>
      </c>
      <c r="C15" s="120">
        <v>701246</v>
      </c>
      <c r="D15" s="116">
        <v>1</v>
      </c>
      <c r="E15" s="163">
        <v>38089.83</v>
      </c>
      <c r="F15" s="116"/>
      <c r="G15" s="163"/>
      <c r="H15" s="116">
        <v>4</v>
      </c>
      <c r="I15" s="116"/>
      <c r="J15" s="163"/>
    </row>
    <row r="16" spans="1:10" s="146" customFormat="1" ht="26" x14ac:dyDescent="0.3">
      <c r="A16" s="119" t="s">
        <v>9</v>
      </c>
      <c r="B16" s="119" t="s">
        <v>242</v>
      </c>
      <c r="C16" s="129"/>
      <c r="D16" s="116"/>
      <c r="E16" s="163"/>
      <c r="F16" s="116"/>
      <c r="G16" s="163"/>
      <c r="H16" s="116"/>
      <c r="I16" s="116"/>
      <c r="J16" s="163"/>
    </row>
    <row r="17" spans="1:10" s="146" customFormat="1" ht="26" x14ac:dyDescent="0.3">
      <c r="A17" s="119" t="s">
        <v>30</v>
      </c>
      <c r="B17" s="119" t="s">
        <v>243</v>
      </c>
      <c r="C17" s="120">
        <v>700908</v>
      </c>
      <c r="D17" s="116"/>
      <c r="E17" s="163"/>
      <c r="F17" s="116">
        <v>1</v>
      </c>
      <c r="G17" s="163">
        <v>250000</v>
      </c>
      <c r="H17" s="116">
        <v>5</v>
      </c>
      <c r="I17" s="116">
        <v>1</v>
      </c>
      <c r="J17" s="163">
        <v>5085.3999999999996</v>
      </c>
    </row>
    <row r="18" spans="1:10" s="146" customFormat="1" ht="26" x14ac:dyDescent="0.3">
      <c r="A18" s="119" t="s">
        <v>30</v>
      </c>
      <c r="B18" s="119" t="s">
        <v>244</v>
      </c>
      <c r="C18" s="120">
        <v>700909</v>
      </c>
      <c r="D18" s="116">
        <v>2</v>
      </c>
      <c r="E18" s="163">
        <v>113664.7</v>
      </c>
      <c r="F18" s="116">
        <v>2</v>
      </c>
      <c r="G18" s="163">
        <v>20000</v>
      </c>
      <c r="H18" s="116">
        <v>9</v>
      </c>
      <c r="I18" s="116">
        <v>21</v>
      </c>
      <c r="J18" s="163">
        <v>251782.83</v>
      </c>
    </row>
    <row r="19" spans="1:10" s="146" customFormat="1" ht="26" x14ac:dyDescent="0.3">
      <c r="A19" s="119" t="s">
        <v>245</v>
      </c>
      <c r="B19" s="119" t="s">
        <v>13</v>
      </c>
      <c r="C19" s="120"/>
      <c r="D19" s="116"/>
      <c r="E19" s="163"/>
      <c r="F19" s="116"/>
      <c r="G19" s="163"/>
      <c r="H19" s="116"/>
      <c r="I19" s="116"/>
      <c r="J19" s="163"/>
    </row>
    <row r="20" spans="1:10" s="146" customFormat="1" ht="26" x14ac:dyDescent="0.3">
      <c r="A20" s="119" t="s">
        <v>27</v>
      </c>
      <c r="B20" s="119" t="s">
        <v>77</v>
      </c>
      <c r="C20" s="120"/>
      <c r="D20" s="116"/>
      <c r="E20" s="163"/>
      <c r="F20" s="116"/>
      <c r="G20" s="163"/>
      <c r="H20" s="116"/>
      <c r="I20" s="116"/>
      <c r="J20" s="163"/>
    </row>
    <row r="21" spans="1:10" s="146" customFormat="1" x14ac:dyDescent="0.3">
      <c r="A21" s="119" t="s">
        <v>25</v>
      </c>
      <c r="B21" s="119" t="s">
        <v>246</v>
      </c>
      <c r="C21" s="120"/>
      <c r="D21" s="116"/>
      <c r="E21" s="163"/>
      <c r="F21" s="116"/>
      <c r="G21" s="163"/>
      <c r="H21" s="116"/>
      <c r="I21" s="116"/>
      <c r="J21" s="163"/>
    </row>
    <row r="22" spans="1:10" s="146" customFormat="1" ht="26" x14ac:dyDescent="0.3">
      <c r="A22" s="119" t="s">
        <v>25</v>
      </c>
      <c r="B22" s="119" t="s">
        <v>38</v>
      </c>
      <c r="C22" s="164"/>
      <c r="D22" s="116"/>
      <c r="E22" s="163"/>
      <c r="F22" s="116"/>
      <c r="G22" s="163"/>
      <c r="H22" s="116"/>
      <c r="I22" s="116"/>
      <c r="J22" s="163"/>
    </row>
    <row r="23" spans="1:10" s="146" customFormat="1" ht="26" x14ac:dyDescent="0.3">
      <c r="A23" s="119" t="s">
        <v>25</v>
      </c>
      <c r="B23" s="119" t="s">
        <v>61</v>
      </c>
      <c r="C23" s="164"/>
      <c r="D23" s="116"/>
      <c r="E23" s="163"/>
      <c r="F23" s="116"/>
      <c r="G23" s="163"/>
      <c r="H23" s="116"/>
      <c r="I23" s="116"/>
      <c r="J23" s="163"/>
    </row>
    <row r="24" spans="1:10" s="146" customFormat="1" ht="26" x14ac:dyDescent="0.3">
      <c r="A24" s="119" t="s">
        <v>25</v>
      </c>
      <c r="B24" s="119" t="s">
        <v>39</v>
      </c>
      <c r="C24" s="164"/>
      <c r="D24" s="116"/>
      <c r="E24" s="163"/>
      <c r="F24" s="116"/>
      <c r="G24" s="163"/>
      <c r="H24" s="116"/>
      <c r="I24" s="116"/>
      <c r="J24" s="163"/>
    </row>
    <row r="25" spans="1:10" s="146" customFormat="1" ht="26" x14ac:dyDescent="0.3">
      <c r="A25" s="119" t="s">
        <v>25</v>
      </c>
      <c r="B25" s="119" t="s">
        <v>62</v>
      </c>
      <c r="C25" s="164"/>
      <c r="D25" s="116"/>
      <c r="E25" s="163"/>
      <c r="F25" s="116"/>
      <c r="G25" s="163"/>
      <c r="H25" s="116"/>
      <c r="I25" s="116"/>
      <c r="J25" s="163"/>
    </row>
    <row r="26" spans="1:10" s="146" customFormat="1" ht="26" x14ac:dyDescent="0.3">
      <c r="A26" s="119" t="s">
        <v>25</v>
      </c>
      <c r="B26" s="119" t="s">
        <v>40</v>
      </c>
      <c r="C26" s="164"/>
      <c r="D26" s="116"/>
      <c r="E26" s="163"/>
      <c r="F26" s="116"/>
      <c r="G26" s="163"/>
      <c r="H26" s="116"/>
      <c r="I26" s="116"/>
      <c r="J26" s="163"/>
    </row>
    <row r="27" spans="1:10" s="146" customFormat="1" ht="26" x14ac:dyDescent="0.3">
      <c r="A27" s="119" t="s">
        <v>25</v>
      </c>
      <c r="B27" s="119" t="s">
        <v>63</v>
      </c>
      <c r="C27" s="164"/>
      <c r="D27" s="116"/>
      <c r="E27" s="163"/>
      <c r="F27" s="116"/>
      <c r="G27" s="163"/>
      <c r="H27" s="116"/>
      <c r="I27" s="116"/>
      <c r="J27" s="163"/>
    </row>
    <row r="28" spans="1:10" s="146" customFormat="1" ht="26" x14ac:dyDescent="0.3">
      <c r="A28" s="119" t="s">
        <v>25</v>
      </c>
      <c r="B28" s="119" t="s">
        <v>41</v>
      </c>
      <c r="C28" s="164"/>
      <c r="D28" s="116"/>
      <c r="E28" s="163"/>
      <c r="F28" s="116"/>
      <c r="G28" s="163"/>
      <c r="H28" s="116"/>
      <c r="I28" s="116"/>
      <c r="J28" s="163"/>
    </row>
    <row r="29" spans="1:10" s="146" customFormat="1" ht="26" x14ac:dyDescent="0.3">
      <c r="A29" s="119" t="s">
        <v>25</v>
      </c>
      <c r="B29" s="119" t="s">
        <v>42</v>
      </c>
      <c r="C29" s="164"/>
      <c r="D29" s="116"/>
      <c r="E29" s="163"/>
      <c r="F29" s="116"/>
      <c r="G29" s="163"/>
      <c r="H29" s="116"/>
      <c r="I29" s="116"/>
      <c r="J29" s="163"/>
    </row>
    <row r="30" spans="1:10" s="146" customFormat="1" ht="26" x14ac:dyDescent="0.3">
      <c r="A30" s="119" t="s">
        <v>25</v>
      </c>
      <c r="B30" s="119" t="s">
        <v>43</v>
      </c>
      <c r="C30" s="164"/>
      <c r="D30" s="116"/>
      <c r="E30" s="163"/>
      <c r="F30" s="116"/>
      <c r="G30" s="163"/>
      <c r="H30" s="116"/>
      <c r="I30" s="116"/>
      <c r="J30" s="163"/>
    </row>
    <row r="31" spans="1:10" s="146" customFormat="1" ht="26" x14ac:dyDescent="0.3">
      <c r="A31" s="119" t="s">
        <v>25</v>
      </c>
      <c r="B31" s="119" t="s">
        <v>247</v>
      </c>
      <c r="C31" s="164"/>
      <c r="D31" s="116"/>
      <c r="E31" s="163"/>
      <c r="F31" s="116"/>
      <c r="G31" s="163"/>
      <c r="H31" s="116"/>
      <c r="I31" s="116"/>
      <c r="J31" s="163"/>
    </row>
    <row r="32" spans="1:10" s="146" customFormat="1" ht="26" x14ac:dyDescent="0.3">
      <c r="A32" s="119" t="s">
        <v>25</v>
      </c>
      <c r="B32" s="119" t="s">
        <v>248</v>
      </c>
      <c r="C32" s="164"/>
      <c r="D32" s="116"/>
      <c r="E32" s="163"/>
      <c r="F32" s="116"/>
      <c r="G32" s="163"/>
      <c r="H32" s="116"/>
      <c r="I32" s="116"/>
      <c r="J32" s="163"/>
    </row>
    <row r="33" spans="1:10" s="146" customFormat="1" ht="26" x14ac:dyDescent="0.3">
      <c r="A33" s="119" t="s">
        <v>25</v>
      </c>
      <c r="B33" s="119" t="s">
        <v>46</v>
      </c>
      <c r="C33" s="164"/>
      <c r="D33" s="116"/>
      <c r="E33" s="163"/>
      <c r="F33" s="116"/>
      <c r="G33" s="163"/>
      <c r="H33" s="116"/>
      <c r="I33" s="116"/>
      <c r="J33" s="163"/>
    </row>
    <row r="34" spans="1:10" s="146" customFormat="1" ht="26" x14ac:dyDescent="0.3">
      <c r="A34" s="119" t="s">
        <v>25</v>
      </c>
      <c r="B34" s="119" t="s">
        <v>47</v>
      </c>
      <c r="C34" s="164"/>
      <c r="D34" s="116"/>
      <c r="E34" s="163"/>
      <c r="F34" s="116"/>
      <c r="G34" s="163"/>
      <c r="H34" s="116"/>
      <c r="I34" s="116"/>
      <c r="J34" s="163"/>
    </row>
    <row r="35" spans="1:10" s="146" customFormat="1" ht="26" x14ac:dyDescent="0.3">
      <c r="A35" s="119" t="s">
        <v>25</v>
      </c>
      <c r="B35" s="119" t="s">
        <v>249</v>
      </c>
      <c r="C35" s="164"/>
      <c r="D35" s="116"/>
      <c r="E35" s="163"/>
      <c r="F35" s="116"/>
      <c r="G35" s="163"/>
      <c r="H35" s="116"/>
      <c r="I35" s="116"/>
      <c r="J35" s="163"/>
    </row>
    <row r="36" spans="1:10" s="146" customFormat="1" ht="26" x14ac:dyDescent="0.3">
      <c r="A36" s="119" t="s">
        <v>25</v>
      </c>
      <c r="B36" s="119" t="s">
        <v>48</v>
      </c>
      <c r="C36" s="164"/>
      <c r="D36" s="116"/>
      <c r="E36" s="163"/>
      <c r="F36" s="116"/>
      <c r="G36" s="163"/>
      <c r="H36" s="116"/>
      <c r="I36" s="116"/>
      <c r="J36" s="163"/>
    </row>
    <row r="37" spans="1:10" s="146" customFormat="1" ht="26" x14ac:dyDescent="0.3">
      <c r="A37" s="119" t="s">
        <v>30</v>
      </c>
      <c r="B37" s="119" t="s">
        <v>217</v>
      </c>
      <c r="C37" s="120"/>
      <c r="D37" s="116"/>
      <c r="E37" s="163"/>
      <c r="F37" s="116"/>
      <c r="G37" s="163"/>
      <c r="H37" s="116"/>
      <c r="I37" s="116"/>
      <c r="J37" s="163"/>
    </row>
    <row r="38" spans="1:10" s="146" customFormat="1" ht="26" x14ac:dyDescent="0.3">
      <c r="A38" s="119" t="s">
        <v>29</v>
      </c>
      <c r="B38" s="119" t="s">
        <v>250</v>
      </c>
      <c r="C38" s="120">
        <v>700946</v>
      </c>
      <c r="D38" s="116"/>
      <c r="E38" s="163"/>
      <c r="F38" s="116"/>
      <c r="G38" s="163"/>
      <c r="H38" s="116">
        <v>1</v>
      </c>
      <c r="I38" s="116">
        <v>1</v>
      </c>
      <c r="J38" s="163">
        <v>85.4</v>
      </c>
    </row>
    <row r="39" spans="1:10" s="146" customFormat="1" x14ac:dyDescent="0.3">
      <c r="A39" s="119" t="s">
        <v>29</v>
      </c>
      <c r="B39" s="119" t="s">
        <v>222</v>
      </c>
      <c r="C39" s="120">
        <v>700912</v>
      </c>
      <c r="D39" s="116"/>
      <c r="E39" s="163"/>
      <c r="F39" s="116"/>
      <c r="G39" s="163"/>
      <c r="H39" s="116"/>
      <c r="I39" s="116">
        <v>2</v>
      </c>
      <c r="J39" s="163">
        <v>1423.75</v>
      </c>
    </row>
    <row r="40" spans="1:10" s="146" customFormat="1" ht="26" x14ac:dyDescent="0.3">
      <c r="A40" s="119" t="s">
        <v>29</v>
      </c>
      <c r="B40" s="119" t="s">
        <v>252</v>
      </c>
      <c r="C40" s="120">
        <v>700931</v>
      </c>
      <c r="D40" s="116"/>
      <c r="E40" s="163"/>
      <c r="F40" s="116"/>
      <c r="G40" s="163"/>
      <c r="H40" s="116"/>
      <c r="I40" s="116">
        <v>1</v>
      </c>
      <c r="J40" s="163">
        <v>2585.4</v>
      </c>
    </row>
    <row r="41" spans="1:10" s="146" customFormat="1" ht="26" x14ac:dyDescent="0.3">
      <c r="A41" s="119" t="s">
        <v>9</v>
      </c>
      <c r="B41" s="119" t="s">
        <v>20</v>
      </c>
      <c r="C41" s="120"/>
      <c r="D41" s="116"/>
      <c r="E41" s="163"/>
      <c r="F41" s="116"/>
      <c r="G41" s="163"/>
      <c r="H41" s="116"/>
      <c r="I41" s="116"/>
      <c r="J41" s="163"/>
    </row>
    <row r="42" spans="1:10" s="146" customFormat="1" ht="26" x14ac:dyDescent="0.3">
      <c r="A42" s="119" t="s">
        <v>9</v>
      </c>
      <c r="B42" s="119" t="s">
        <v>19</v>
      </c>
      <c r="C42" s="120"/>
      <c r="D42" s="116"/>
      <c r="E42" s="163"/>
      <c r="F42" s="116"/>
      <c r="G42" s="163"/>
      <c r="H42" s="116"/>
      <c r="I42" s="116"/>
      <c r="J42" s="163"/>
    </row>
    <row r="43" spans="1:10" x14ac:dyDescent="0.35">
      <c r="E43" s="98"/>
      <c r="G43" s="98"/>
      <c r="J43" s="98"/>
    </row>
    <row r="44" spans="1:10" s="156" customFormat="1" x14ac:dyDescent="0.3">
      <c r="A44" s="98"/>
      <c r="B44" s="98"/>
      <c r="C44" s="165" t="s">
        <v>238</v>
      </c>
      <c r="D44" s="154">
        <f t="shared" ref="D44:J44" si="0">SUM(D5:D42)</f>
        <v>5</v>
      </c>
      <c r="E44" s="166">
        <f t="shared" si="0"/>
        <v>202920</v>
      </c>
      <c r="F44" s="154">
        <f t="shared" si="0"/>
        <v>9</v>
      </c>
      <c r="G44" s="166">
        <f t="shared" si="0"/>
        <v>288750</v>
      </c>
      <c r="H44" s="154">
        <f t="shared" si="0"/>
        <v>60</v>
      </c>
      <c r="I44" s="154">
        <f t="shared" si="0"/>
        <v>100</v>
      </c>
      <c r="J44" s="166">
        <f t="shared" si="0"/>
        <v>799588.12000000023</v>
      </c>
    </row>
    <row r="45" spans="1:10" x14ac:dyDescent="0.35">
      <c r="C45" s="167"/>
      <c r="D45" s="132"/>
      <c r="E45" s="168"/>
      <c r="F45" s="132"/>
      <c r="G45" s="168"/>
      <c r="H45" s="168"/>
      <c r="I45" s="132"/>
      <c r="J45" s="98"/>
    </row>
    <row r="46" spans="1:10" x14ac:dyDescent="0.35">
      <c r="B46" s="157" t="s">
        <v>194</v>
      </c>
      <c r="C46" s="169" t="s">
        <v>195</v>
      </c>
      <c r="D46" s="91" t="s">
        <v>196</v>
      </c>
      <c r="F46" s="344"/>
      <c r="G46" s="344"/>
      <c r="H46" s="170"/>
      <c r="J46" s="98"/>
    </row>
    <row r="47" spans="1:10" x14ac:dyDescent="0.35">
      <c r="B47" s="159" t="s">
        <v>197</v>
      </c>
      <c r="C47" s="115">
        <f>D44+F44+H44+I44</f>
        <v>174</v>
      </c>
      <c r="D47" s="114">
        <f>E44+G44+J44</f>
        <v>1291258.1200000001</v>
      </c>
      <c r="F47" s="168"/>
      <c r="G47" s="171"/>
      <c r="H47" s="172"/>
      <c r="I47" s="172"/>
      <c r="J47" s="172"/>
    </row>
    <row r="48" spans="1:10" x14ac:dyDescent="0.35">
      <c r="B48" s="159" t="s">
        <v>198</v>
      </c>
      <c r="C48" s="115">
        <f>F44</f>
        <v>9</v>
      </c>
      <c r="D48" s="114">
        <f>G44</f>
        <v>288750</v>
      </c>
      <c r="E48" s="98"/>
      <c r="F48" s="168"/>
      <c r="G48" s="172"/>
      <c r="H48" s="172"/>
      <c r="I48" s="172"/>
      <c r="J48" s="172"/>
    </row>
    <row r="49" spans="2:10" x14ac:dyDescent="0.35">
      <c r="B49" s="159" t="s">
        <v>199</v>
      </c>
      <c r="C49" s="115">
        <f>D44+I44</f>
        <v>105</v>
      </c>
      <c r="D49" s="114">
        <f>E44+J44</f>
        <v>1002508.1200000002</v>
      </c>
      <c r="E49" s="98"/>
      <c r="F49" s="173"/>
      <c r="G49" s="174"/>
      <c r="H49" s="174"/>
      <c r="I49" s="174"/>
      <c r="J49" s="175"/>
    </row>
    <row r="50" spans="2:10" x14ac:dyDescent="0.35">
      <c r="B50" s="159" t="s">
        <v>200</v>
      </c>
      <c r="C50" s="115">
        <f>C49+C48</f>
        <v>114</v>
      </c>
      <c r="D50" s="114">
        <f>D49+D48</f>
        <v>1291258.1200000001</v>
      </c>
      <c r="E50" s="98"/>
      <c r="F50" s="173"/>
      <c r="G50" s="174"/>
      <c r="H50" s="174"/>
      <c r="I50" s="174"/>
      <c r="J50" s="174"/>
    </row>
    <row r="51" spans="2:10" x14ac:dyDescent="0.35">
      <c r="C51" s="167"/>
      <c r="D51" s="168"/>
      <c r="E51" s="98"/>
      <c r="F51" s="176"/>
      <c r="G51" s="177"/>
      <c r="H51" s="177"/>
      <c r="I51" s="177"/>
      <c r="J51" s="177"/>
    </row>
    <row r="52" spans="2:10" x14ac:dyDescent="0.35">
      <c r="B52" s="157" t="s">
        <v>70</v>
      </c>
      <c r="C52" s="169" t="s">
        <v>195</v>
      </c>
      <c r="D52" s="91" t="s">
        <v>196</v>
      </c>
      <c r="E52" s="98"/>
      <c r="F52" s="173"/>
      <c r="G52" s="178"/>
      <c r="H52" s="178"/>
      <c r="I52" s="178"/>
      <c r="J52" s="178"/>
    </row>
    <row r="53" spans="2:10" x14ac:dyDescent="0.35">
      <c r="B53" s="159" t="s">
        <v>197</v>
      </c>
      <c r="C53" s="115">
        <f>D17+D18+F17+F18+H17+H18+I17+I18</f>
        <v>41</v>
      </c>
      <c r="D53" s="114">
        <f>E17+E18+G17+G18+J17+J18</f>
        <v>640532.93000000005</v>
      </c>
      <c r="E53" s="98"/>
      <c r="F53" s="173"/>
      <c r="G53" s="179"/>
      <c r="H53" s="179"/>
      <c r="I53" s="179"/>
      <c r="J53" s="179"/>
    </row>
    <row r="54" spans="2:10" x14ac:dyDescent="0.35">
      <c r="B54" s="159" t="s">
        <v>198</v>
      </c>
      <c r="C54" s="115">
        <f>F17+F18</f>
        <v>3</v>
      </c>
      <c r="D54" s="114">
        <f>G17+G18</f>
        <v>270000</v>
      </c>
      <c r="E54" s="98"/>
      <c r="F54" s="176"/>
      <c r="G54" s="177"/>
      <c r="H54" s="177"/>
      <c r="I54" s="177"/>
      <c r="J54" s="177"/>
    </row>
    <row r="55" spans="2:10" x14ac:dyDescent="0.35">
      <c r="B55" s="159" t="s">
        <v>199</v>
      </c>
      <c r="C55" s="115">
        <f>D17+D18+I17+I18</f>
        <v>24</v>
      </c>
      <c r="D55" s="114">
        <f>E17+E18+J17+J18</f>
        <v>370532.93</v>
      </c>
      <c r="E55" s="98"/>
      <c r="F55" s="173"/>
      <c r="G55" s="178"/>
      <c r="H55" s="179"/>
      <c r="I55" s="179"/>
      <c r="J55" s="179"/>
    </row>
    <row r="56" spans="2:10" x14ac:dyDescent="0.35">
      <c r="B56" s="159" t="s">
        <v>200</v>
      </c>
      <c r="C56" s="115">
        <f>C55+C54</f>
        <v>27</v>
      </c>
      <c r="D56" s="114">
        <f>D55+D54</f>
        <v>640532.92999999993</v>
      </c>
      <c r="E56" s="98"/>
      <c r="F56" s="173"/>
      <c r="G56" s="179"/>
      <c r="H56" s="179"/>
      <c r="I56" s="179"/>
      <c r="J56" s="179"/>
    </row>
    <row r="57" spans="2:10" x14ac:dyDescent="0.35">
      <c r="E57" s="98"/>
      <c r="F57" s="176"/>
      <c r="G57" s="177"/>
      <c r="H57" s="177"/>
      <c r="I57" s="177"/>
      <c r="J57" s="177"/>
    </row>
    <row r="58" spans="2:10" x14ac:dyDescent="0.35">
      <c r="B58" s="98" t="s">
        <v>230</v>
      </c>
      <c r="C58" s="169" t="s">
        <v>195</v>
      </c>
      <c r="D58" s="91" t="s">
        <v>196</v>
      </c>
      <c r="E58" s="98"/>
      <c r="F58" s="173"/>
      <c r="G58" s="178"/>
      <c r="H58" s="178"/>
      <c r="I58" s="178"/>
      <c r="J58" s="178"/>
    </row>
    <row r="59" spans="2:10" x14ac:dyDescent="0.35">
      <c r="B59" s="159" t="s">
        <v>197</v>
      </c>
      <c r="C59" s="115">
        <f>+C47-C53</f>
        <v>133</v>
      </c>
      <c r="D59" s="114">
        <f>+D47-D53</f>
        <v>650725.19000000006</v>
      </c>
      <c r="E59" s="98"/>
      <c r="F59" s="173"/>
      <c r="G59" s="178"/>
      <c r="H59" s="179"/>
      <c r="I59" s="178"/>
      <c r="J59" s="175"/>
    </row>
    <row r="60" spans="2:10" x14ac:dyDescent="0.35">
      <c r="B60" s="159" t="s">
        <v>198</v>
      </c>
      <c r="C60" s="115">
        <f t="shared" ref="C60:D62" si="1">+C48-C54</f>
        <v>6</v>
      </c>
      <c r="D60" s="114">
        <f t="shared" si="1"/>
        <v>18750</v>
      </c>
      <c r="F60" s="176"/>
      <c r="G60" s="180"/>
      <c r="H60" s="177"/>
      <c r="I60" s="180"/>
      <c r="J60" s="177"/>
    </row>
    <row r="61" spans="2:10" x14ac:dyDescent="0.35">
      <c r="B61" s="159" t="s">
        <v>199</v>
      </c>
      <c r="C61" s="115">
        <f t="shared" si="1"/>
        <v>81</v>
      </c>
      <c r="D61" s="114">
        <f t="shared" si="1"/>
        <v>631975.19000000018</v>
      </c>
      <c r="F61" s="173"/>
      <c r="G61" s="177"/>
      <c r="H61" s="177"/>
      <c r="I61" s="177"/>
      <c r="J61" s="177"/>
    </row>
    <row r="62" spans="2:10" x14ac:dyDescent="0.35">
      <c r="B62" s="159" t="s">
        <v>200</v>
      </c>
      <c r="C62" s="115">
        <f t="shared" si="1"/>
        <v>87</v>
      </c>
      <c r="D62" s="114">
        <f>+D60+D61</f>
        <v>650725.19000000018</v>
      </c>
    </row>
  </sheetData>
  <autoFilter ref="A4:J42" xr:uid="{00000000-0009-0000-0000-000011000000}"/>
  <mergeCells count="1">
    <mergeCell ref="F46:G46"/>
  </mergeCells>
  <conditionalFormatting sqref="A36:A42">
    <cfRule type="cellIs" dxfId="53" priority="16" stopIfTrue="1" operator="equal">
      <formula>"&lt;&gt;"""""</formula>
    </cfRule>
  </conditionalFormatting>
  <conditionalFormatting sqref="A8:B11">
    <cfRule type="cellIs" dxfId="52" priority="23" stopIfTrue="1" operator="equal">
      <formula>"&lt;&gt;"""""</formula>
    </cfRule>
  </conditionalFormatting>
  <conditionalFormatting sqref="A12:C14 A16:C35 D16:J42 B36:C36">
    <cfRule type="cellIs" dxfId="51" priority="35" stopIfTrue="1" operator="equal">
      <formula>"&lt;&gt;"""""</formula>
    </cfRule>
  </conditionalFormatting>
  <conditionalFormatting sqref="A15:J15">
    <cfRule type="cellIs" dxfId="50" priority="1" stopIfTrue="1" operator="equal">
      <formula>"&lt;&gt;"""""</formula>
    </cfRule>
  </conditionalFormatting>
  <conditionalFormatting sqref="B5:B7">
    <cfRule type="cellIs" dxfId="49" priority="3" stopIfTrue="1" operator="equal">
      <formula>"&lt;&gt;"""""</formula>
    </cfRule>
  </conditionalFormatting>
  <conditionalFormatting sqref="B37:B38 B40:B42">
    <cfRule type="cellIs" dxfId="48" priority="15" stopIfTrue="1" operator="equal">
      <formula>"&lt;&gt;"""""</formula>
    </cfRule>
  </conditionalFormatting>
  <conditionalFormatting sqref="B1:C2">
    <cfRule type="cellIs" dxfId="47" priority="30" stopIfTrue="1" operator="equal">
      <formula>"&lt;&gt;"""""</formula>
    </cfRule>
  </conditionalFormatting>
  <conditionalFormatting sqref="C5:C11">
    <cfRule type="cellIs" dxfId="46" priority="4" stopIfTrue="1" operator="equal">
      <formula>"&lt;&gt;"""""</formula>
    </cfRule>
  </conditionalFormatting>
  <conditionalFormatting sqref="C37:C42">
    <cfRule type="cellIs" dxfId="45" priority="21" stopIfTrue="1" operator="equal">
      <formula>"&lt;&gt;"""""</formula>
    </cfRule>
  </conditionalFormatting>
  <conditionalFormatting sqref="C44:J44">
    <cfRule type="cellIs" dxfId="44" priority="2" stopIfTrue="1" operator="equal">
      <formula>"&lt;&gt;"""""</formula>
    </cfRule>
  </conditionalFormatting>
  <conditionalFormatting sqref="D5:J14">
    <cfRule type="cellIs" dxfId="43" priority="5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>
    <pageSetUpPr fitToPage="1"/>
  </sheetPr>
  <dimension ref="A1:J248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ColWidth="18.54296875" defaultRowHeight="13" x14ac:dyDescent="0.35"/>
  <cols>
    <col min="1" max="1" width="35.7265625" style="98" customWidth="1"/>
    <col min="2" max="2" width="64.26953125" style="98" customWidth="1"/>
    <col min="3" max="3" width="18.54296875" style="183" customWidth="1"/>
    <col min="4" max="4" width="14.26953125" style="183" customWidth="1"/>
    <col min="5" max="5" width="14.26953125" style="195" customWidth="1"/>
    <col min="6" max="6" width="14.26953125" style="183" customWidth="1"/>
    <col min="7" max="7" width="14.26953125" style="195" customWidth="1"/>
    <col min="8" max="9" width="14.26953125" style="183" customWidth="1"/>
    <col min="10" max="10" width="14.26953125" style="195" customWidth="1"/>
    <col min="11" max="16384" width="18.54296875" style="183"/>
  </cols>
  <sheetData>
    <row r="1" spans="1:10" s="145" customFormat="1" x14ac:dyDescent="0.3">
      <c r="A1" s="105" t="s">
        <v>201</v>
      </c>
      <c r="B1" s="181" t="s">
        <v>49</v>
      </c>
      <c r="C1" s="143"/>
      <c r="D1" s="143"/>
      <c r="E1" s="143"/>
      <c r="F1" s="143"/>
      <c r="G1" s="143"/>
      <c r="H1" s="143"/>
      <c r="I1" s="143"/>
      <c r="J1" s="143"/>
    </row>
    <row r="2" spans="1:10" s="145" customFormat="1" x14ac:dyDescent="0.3">
      <c r="A2" s="105" t="s">
        <v>203</v>
      </c>
      <c r="B2" s="181">
        <v>2020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0"/>
      <c r="B3" s="101"/>
      <c r="C3" s="143"/>
      <c r="D3" s="182"/>
      <c r="E3" s="182"/>
      <c r="F3" s="182"/>
      <c r="G3" s="182"/>
      <c r="H3" s="182"/>
      <c r="I3" s="182"/>
      <c r="J3" s="182"/>
    </row>
    <row r="4" spans="1:10" s="146" customFormat="1" ht="26" x14ac:dyDescent="0.3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86" customFormat="1" ht="26" hidden="1" x14ac:dyDescent="0.3">
      <c r="A5" s="111" t="s">
        <v>51</v>
      </c>
      <c r="B5" s="111" t="s">
        <v>253</v>
      </c>
      <c r="C5" s="184"/>
      <c r="D5" s="149"/>
      <c r="E5" s="185"/>
      <c r="F5" s="149"/>
      <c r="G5" s="185"/>
      <c r="H5" s="149"/>
      <c r="I5" s="149"/>
      <c r="J5" s="185"/>
    </row>
    <row r="6" spans="1:10" s="186" customFormat="1" ht="26" hidden="1" x14ac:dyDescent="0.3">
      <c r="A6" s="111" t="s">
        <v>51</v>
      </c>
      <c r="B6" s="111" t="s">
        <v>254</v>
      </c>
      <c r="C6" s="184"/>
      <c r="D6" s="149"/>
      <c r="E6" s="185"/>
      <c r="F6" s="149"/>
      <c r="G6" s="185"/>
      <c r="H6" s="149"/>
      <c r="I6" s="149"/>
      <c r="J6" s="185"/>
    </row>
    <row r="7" spans="1:10" s="186" customFormat="1" ht="26" hidden="1" x14ac:dyDescent="0.3">
      <c r="A7" s="111" t="s">
        <v>51</v>
      </c>
      <c r="B7" s="111" t="s">
        <v>52</v>
      </c>
      <c r="C7" s="184"/>
      <c r="D7" s="149"/>
      <c r="E7" s="185"/>
      <c r="F7" s="149"/>
      <c r="G7" s="185"/>
      <c r="H7" s="149"/>
      <c r="I7" s="149"/>
      <c r="J7" s="185"/>
    </row>
    <row r="8" spans="1:10" s="186" customFormat="1" ht="26" hidden="1" x14ac:dyDescent="0.3">
      <c r="A8" s="111" t="s">
        <v>51</v>
      </c>
      <c r="B8" s="111" t="s">
        <v>255</v>
      </c>
      <c r="C8" s="184"/>
      <c r="D8" s="149"/>
      <c r="E8" s="185"/>
      <c r="F8" s="149"/>
      <c r="G8" s="185"/>
      <c r="H8" s="149"/>
      <c r="I8" s="149"/>
      <c r="J8" s="185"/>
    </row>
    <row r="9" spans="1:10" s="186" customFormat="1" ht="26" hidden="1" x14ac:dyDescent="0.3">
      <c r="A9" s="111" t="s">
        <v>51</v>
      </c>
      <c r="B9" s="111" t="s">
        <v>64</v>
      </c>
      <c r="C9" s="120"/>
      <c r="D9" s="149"/>
      <c r="E9" s="185"/>
      <c r="F9" s="149"/>
      <c r="G9" s="185"/>
      <c r="H9" s="149"/>
      <c r="I9" s="149"/>
      <c r="J9" s="185"/>
    </row>
    <row r="10" spans="1:10" s="186" customFormat="1" ht="39" hidden="1" x14ac:dyDescent="0.3">
      <c r="A10" s="111" t="s">
        <v>18</v>
      </c>
      <c r="B10" s="111" t="s">
        <v>241</v>
      </c>
      <c r="C10" s="187"/>
      <c r="D10" s="149"/>
      <c r="E10" s="185"/>
      <c r="F10" s="149"/>
      <c r="G10" s="185"/>
      <c r="H10" s="149"/>
      <c r="I10" s="149"/>
      <c r="J10" s="185"/>
    </row>
    <row r="11" spans="1:10" s="186" customFormat="1" hidden="1" x14ac:dyDescent="0.3">
      <c r="A11" s="111" t="s">
        <v>37</v>
      </c>
      <c r="B11" s="111" t="s">
        <v>240</v>
      </c>
      <c r="C11" s="184"/>
      <c r="D11" s="149"/>
      <c r="E11" s="185"/>
      <c r="F11" s="149"/>
      <c r="G11" s="185"/>
      <c r="H11" s="149"/>
      <c r="I11" s="149"/>
      <c r="J11" s="185"/>
    </row>
    <row r="12" spans="1:10" s="186" customFormat="1" ht="26" hidden="1" x14ac:dyDescent="0.3">
      <c r="A12" s="111" t="s">
        <v>29</v>
      </c>
      <c r="B12" s="111" t="s">
        <v>256</v>
      </c>
      <c r="C12" s="184"/>
      <c r="D12" s="149"/>
      <c r="E12" s="185"/>
      <c r="F12" s="149"/>
      <c r="G12" s="185"/>
      <c r="H12" s="149"/>
      <c r="I12" s="149"/>
      <c r="J12" s="185"/>
    </row>
    <row r="13" spans="1:10" s="186" customFormat="1" ht="52" hidden="1" x14ac:dyDescent="0.3">
      <c r="A13" s="111" t="s">
        <v>21</v>
      </c>
      <c r="B13" s="111" t="s">
        <v>257</v>
      </c>
      <c r="C13" s="1"/>
      <c r="D13" s="149"/>
      <c r="E13" s="185"/>
      <c r="F13" s="149"/>
      <c r="G13" s="185"/>
      <c r="H13" s="149"/>
      <c r="I13" s="149"/>
      <c r="J13" s="185"/>
    </row>
    <row r="14" spans="1:10" s="186" customFormat="1" ht="26" hidden="1" x14ac:dyDescent="0.3">
      <c r="A14" s="119" t="s">
        <v>9</v>
      </c>
      <c r="B14" s="119" t="s">
        <v>11</v>
      </c>
      <c r="C14" s="184"/>
      <c r="D14" s="149"/>
      <c r="E14" s="185"/>
      <c r="F14" s="149"/>
      <c r="G14" s="185"/>
      <c r="H14" s="149"/>
      <c r="I14" s="149"/>
      <c r="J14" s="185"/>
    </row>
    <row r="15" spans="1:10" s="186" customFormat="1" ht="26" hidden="1" x14ac:dyDescent="0.3">
      <c r="A15" s="119" t="s">
        <v>9</v>
      </c>
      <c r="B15" s="119" t="s">
        <v>11</v>
      </c>
      <c r="C15" s="184"/>
      <c r="D15" s="149"/>
      <c r="E15" s="185"/>
      <c r="F15" s="149"/>
      <c r="G15" s="185"/>
      <c r="H15" s="149"/>
      <c r="I15" s="149"/>
      <c r="J15" s="185"/>
    </row>
    <row r="16" spans="1:10" s="186" customFormat="1" ht="26" hidden="1" x14ac:dyDescent="0.3">
      <c r="A16" s="119" t="s">
        <v>53</v>
      </c>
      <c r="B16" s="119" t="s">
        <v>258</v>
      </c>
      <c r="C16" s="8"/>
      <c r="D16" s="149"/>
      <c r="E16" s="185"/>
      <c r="F16" s="188"/>
      <c r="G16" s="189"/>
      <c r="H16" s="188"/>
      <c r="I16" s="188"/>
      <c r="J16" s="189"/>
    </row>
    <row r="17" spans="1:10" s="186" customFormat="1" ht="26" x14ac:dyDescent="0.3">
      <c r="A17" s="111" t="s">
        <v>56</v>
      </c>
      <c r="B17" s="111" t="s">
        <v>57</v>
      </c>
      <c r="C17" s="120">
        <v>701155</v>
      </c>
      <c r="D17" s="188"/>
      <c r="E17" s="189"/>
      <c r="F17" s="188"/>
      <c r="G17" s="189"/>
      <c r="H17" s="188">
        <v>2</v>
      </c>
      <c r="I17" s="188">
        <v>1</v>
      </c>
      <c r="J17" s="189">
        <v>85.4</v>
      </c>
    </row>
    <row r="18" spans="1:10" s="186" customFormat="1" ht="26" hidden="1" x14ac:dyDescent="0.3">
      <c r="A18" s="111" t="s">
        <v>27</v>
      </c>
      <c r="B18" s="111" t="s">
        <v>28</v>
      </c>
      <c r="C18" s="184"/>
      <c r="D18" s="149"/>
      <c r="E18" s="185"/>
      <c r="F18" s="149"/>
      <c r="G18" s="185"/>
      <c r="H18" s="149"/>
      <c r="I18" s="149"/>
      <c r="J18" s="185"/>
    </row>
    <row r="19" spans="1:10" s="186" customFormat="1" ht="39" hidden="1" x14ac:dyDescent="0.3">
      <c r="A19" s="111" t="s">
        <v>9</v>
      </c>
      <c r="B19" s="119" t="s">
        <v>54</v>
      </c>
      <c r="C19" s="120">
        <v>701319</v>
      </c>
      <c r="D19" s="188"/>
      <c r="E19" s="189"/>
      <c r="F19" s="188"/>
      <c r="G19" s="189"/>
      <c r="H19" s="188"/>
      <c r="I19" s="188"/>
      <c r="J19" s="189"/>
    </row>
    <row r="20" spans="1:10" s="186" customFormat="1" ht="26" hidden="1" x14ac:dyDescent="0.3">
      <c r="A20" s="111" t="s">
        <v>9</v>
      </c>
      <c r="B20" s="119" t="s">
        <v>12</v>
      </c>
      <c r="C20" s="184"/>
      <c r="D20" s="188"/>
      <c r="E20" s="189"/>
      <c r="F20" s="188"/>
      <c r="G20" s="189"/>
      <c r="H20" s="188"/>
      <c r="I20" s="188"/>
      <c r="J20" s="189"/>
    </row>
    <row r="21" spans="1:10" s="186" customFormat="1" ht="26" hidden="1" x14ac:dyDescent="0.3">
      <c r="A21" s="111" t="s">
        <v>9</v>
      </c>
      <c r="B21" s="119" t="s">
        <v>55</v>
      </c>
      <c r="C21" s="120"/>
      <c r="D21" s="188"/>
      <c r="E21" s="189"/>
      <c r="F21" s="188"/>
      <c r="G21" s="189"/>
      <c r="H21" s="188"/>
      <c r="I21" s="188"/>
      <c r="J21" s="189"/>
    </row>
    <row r="22" spans="1:10" s="186" customFormat="1" hidden="1" x14ac:dyDescent="0.3">
      <c r="A22" s="111" t="s">
        <v>25</v>
      </c>
      <c r="B22" s="119" t="s">
        <v>259</v>
      </c>
      <c r="C22" s="120"/>
      <c r="D22" s="188"/>
      <c r="E22" s="189"/>
      <c r="F22" s="188"/>
      <c r="G22" s="189"/>
      <c r="H22" s="188"/>
      <c r="I22" s="188"/>
      <c r="J22" s="189"/>
    </row>
    <row r="23" spans="1:10" s="186" customFormat="1" hidden="1" x14ac:dyDescent="0.3">
      <c r="A23" s="111" t="s">
        <v>25</v>
      </c>
      <c r="B23" s="119" t="s">
        <v>260</v>
      </c>
      <c r="C23" s="120"/>
      <c r="D23" s="188"/>
      <c r="E23" s="189"/>
      <c r="F23" s="188"/>
      <c r="G23" s="189"/>
      <c r="H23" s="188"/>
      <c r="I23" s="188"/>
      <c r="J23" s="189"/>
    </row>
    <row r="24" spans="1:10" s="186" customFormat="1" hidden="1" x14ac:dyDescent="0.3">
      <c r="A24" s="111" t="s">
        <v>25</v>
      </c>
      <c r="B24" s="119" t="s">
        <v>261</v>
      </c>
      <c r="C24" s="120"/>
      <c r="D24" s="188"/>
      <c r="E24" s="189"/>
      <c r="F24" s="188"/>
      <c r="G24" s="189"/>
      <c r="H24" s="188"/>
      <c r="I24" s="188"/>
      <c r="J24" s="189"/>
    </row>
    <row r="25" spans="1:10" s="186" customFormat="1" hidden="1" x14ac:dyDescent="0.3">
      <c r="A25" s="111" t="s">
        <v>25</v>
      </c>
      <c r="B25" s="119" t="s">
        <v>262</v>
      </c>
      <c r="C25" s="120"/>
      <c r="D25" s="188"/>
      <c r="E25" s="189"/>
      <c r="F25" s="188"/>
      <c r="G25" s="189"/>
      <c r="H25" s="188"/>
      <c r="I25" s="188"/>
      <c r="J25" s="189"/>
    </row>
    <row r="26" spans="1:10" s="186" customFormat="1" hidden="1" x14ac:dyDescent="0.3">
      <c r="A26" s="111" t="s">
        <v>25</v>
      </c>
      <c r="B26" s="119" t="s">
        <v>263</v>
      </c>
      <c r="C26" s="120"/>
      <c r="D26" s="188"/>
      <c r="E26" s="189"/>
      <c r="F26" s="188"/>
      <c r="G26" s="189"/>
      <c r="H26" s="188"/>
      <c r="I26" s="188"/>
      <c r="J26" s="189"/>
    </row>
    <row r="27" spans="1:10" s="186" customFormat="1" hidden="1" x14ac:dyDescent="0.3">
      <c r="A27" s="111" t="s">
        <v>25</v>
      </c>
      <c r="B27" s="119" t="s">
        <v>264</v>
      </c>
      <c r="C27" s="120"/>
      <c r="D27" s="188"/>
      <c r="E27" s="189"/>
      <c r="F27" s="188"/>
      <c r="G27" s="189"/>
      <c r="H27" s="188"/>
      <c r="I27" s="188"/>
      <c r="J27" s="189"/>
    </row>
    <row r="28" spans="1:10" s="186" customFormat="1" hidden="1" x14ac:dyDescent="0.3">
      <c r="A28" s="111" t="s">
        <v>25</v>
      </c>
      <c r="B28" s="119" t="s">
        <v>265</v>
      </c>
      <c r="C28" s="120"/>
      <c r="D28" s="188"/>
      <c r="E28" s="189"/>
      <c r="F28" s="188"/>
      <c r="G28" s="189"/>
      <c r="H28" s="188"/>
      <c r="I28" s="188"/>
      <c r="J28" s="189"/>
    </row>
    <row r="29" spans="1:10" s="186" customFormat="1" ht="26" hidden="1" x14ac:dyDescent="0.3">
      <c r="A29" s="111" t="s">
        <v>25</v>
      </c>
      <c r="B29" s="119" t="s">
        <v>61</v>
      </c>
      <c r="C29" s="1"/>
      <c r="D29" s="149"/>
      <c r="E29" s="185"/>
      <c r="F29" s="149"/>
      <c r="G29" s="185"/>
      <c r="H29" s="149"/>
      <c r="I29" s="149"/>
      <c r="J29" s="185"/>
    </row>
    <row r="30" spans="1:10" s="186" customFormat="1" ht="26" hidden="1" x14ac:dyDescent="0.3">
      <c r="A30" s="111" t="s">
        <v>25</v>
      </c>
      <c r="B30" s="119" t="s">
        <v>39</v>
      </c>
      <c r="C30" s="1"/>
      <c r="D30" s="149"/>
      <c r="E30" s="185"/>
      <c r="F30" s="149"/>
      <c r="G30" s="185"/>
      <c r="H30" s="149"/>
      <c r="I30" s="149"/>
      <c r="J30" s="185"/>
    </row>
    <row r="31" spans="1:10" s="186" customFormat="1" ht="26" hidden="1" x14ac:dyDescent="0.3">
      <c r="A31" s="111" t="s">
        <v>25</v>
      </c>
      <c r="B31" s="119" t="s">
        <v>40</v>
      </c>
      <c r="C31" s="1"/>
      <c r="D31" s="149"/>
      <c r="E31" s="185"/>
      <c r="F31" s="149"/>
      <c r="G31" s="185"/>
      <c r="H31" s="149"/>
      <c r="I31" s="149"/>
      <c r="J31" s="185"/>
    </row>
    <row r="32" spans="1:10" s="186" customFormat="1" ht="26" hidden="1" x14ac:dyDescent="0.3">
      <c r="A32" s="111" t="s">
        <v>25</v>
      </c>
      <c r="B32" s="119" t="s">
        <v>266</v>
      </c>
      <c r="C32" s="1"/>
      <c r="D32" s="149"/>
      <c r="E32" s="185"/>
      <c r="F32" s="149"/>
      <c r="G32" s="185"/>
      <c r="H32" s="149"/>
      <c r="I32" s="149"/>
      <c r="J32" s="185"/>
    </row>
    <row r="33" spans="1:10" s="186" customFormat="1" ht="26" hidden="1" x14ac:dyDescent="0.3">
      <c r="A33" s="111" t="s">
        <v>25</v>
      </c>
      <c r="B33" s="119" t="s">
        <v>43</v>
      </c>
      <c r="C33" s="1"/>
      <c r="D33" s="149"/>
      <c r="E33" s="185"/>
      <c r="F33" s="149"/>
      <c r="G33" s="185"/>
      <c r="H33" s="149"/>
      <c r="I33" s="149"/>
      <c r="J33" s="185"/>
    </row>
    <row r="34" spans="1:10" s="186" customFormat="1" ht="26" hidden="1" x14ac:dyDescent="0.3">
      <c r="A34" s="111" t="s">
        <v>25</v>
      </c>
      <c r="B34" s="119" t="s">
        <v>48</v>
      </c>
      <c r="C34" s="1"/>
      <c r="D34" s="149"/>
      <c r="E34" s="185"/>
      <c r="F34" s="149"/>
      <c r="G34" s="185"/>
      <c r="H34" s="149"/>
      <c r="I34" s="149"/>
      <c r="J34" s="185"/>
    </row>
    <row r="35" spans="1:10" s="186" customFormat="1" ht="26" hidden="1" x14ac:dyDescent="0.3">
      <c r="A35" s="111" t="s">
        <v>25</v>
      </c>
      <c r="B35" s="119" t="s">
        <v>267</v>
      </c>
      <c r="C35" s="1"/>
      <c r="D35" s="149"/>
      <c r="E35" s="185"/>
      <c r="F35" s="149"/>
      <c r="G35" s="185"/>
      <c r="H35" s="149"/>
      <c r="I35" s="149"/>
      <c r="J35" s="185"/>
    </row>
    <row r="36" spans="1:10" s="186" customFormat="1" ht="26" hidden="1" x14ac:dyDescent="0.3">
      <c r="A36" s="111" t="s">
        <v>25</v>
      </c>
      <c r="B36" s="119" t="s">
        <v>44</v>
      </c>
      <c r="C36" s="1"/>
      <c r="D36" s="149"/>
      <c r="E36" s="185"/>
      <c r="F36" s="149"/>
      <c r="G36" s="185"/>
      <c r="H36" s="149"/>
      <c r="I36" s="149"/>
      <c r="J36" s="185"/>
    </row>
    <row r="37" spans="1:10" s="186" customFormat="1" ht="26" hidden="1" x14ac:dyDescent="0.3">
      <c r="A37" s="111" t="s">
        <v>29</v>
      </c>
      <c r="B37" s="119" t="s">
        <v>65</v>
      </c>
      <c r="C37" s="120"/>
      <c r="D37" s="188"/>
      <c r="E37" s="189"/>
      <c r="F37" s="188"/>
      <c r="G37" s="189"/>
      <c r="H37" s="188"/>
      <c r="I37" s="188"/>
      <c r="J37" s="189"/>
    </row>
    <row r="38" spans="1:10" s="186" customFormat="1" ht="26" hidden="1" x14ac:dyDescent="0.3">
      <c r="A38" s="119" t="s">
        <v>23</v>
      </c>
      <c r="B38" s="119" t="s">
        <v>24</v>
      </c>
      <c r="C38" s="120"/>
      <c r="D38" s="188"/>
      <c r="E38" s="189"/>
      <c r="F38" s="188"/>
      <c r="G38" s="189"/>
      <c r="H38" s="188"/>
      <c r="I38" s="188"/>
      <c r="J38" s="189"/>
    </row>
    <row r="39" spans="1:10" s="186" customFormat="1" hidden="1" x14ac:dyDescent="0.3">
      <c r="A39" s="111" t="s">
        <v>59</v>
      </c>
      <c r="B39" s="111" t="s">
        <v>60</v>
      </c>
      <c r="C39" s="184"/>
      <c r="D39" s="149"/>
      <c r="E39" s="185"/>
      <c r="F39" s="149"/>
      <c r="G39" s="185"/>
      <c r="H39" s="149"/>
      <c r="I39" s="149"/>
      <c r="J39" s="185"/>
    </row>
    <row r="40" spans="1:10" hidden="1" x14ac:dyDescent="0.35">
      <c r="C40" s="190"/>
      <c r="E40" s="191"/>
      <c r="G40" s="191"/>
      <c r="J40" s="191"/>
    </row>
    <row r="41" spans="1:10" hidden="1" x14ac:dyDescent="0.35">
      <c r="C41" s="192" t="s">
        <v>193</v>
      </c>
      <c r="D41" s="193">
        <f t="shared" ref="D41:J41" si="0">SUM(D5:D39)</f>
        <v>0</v>
      </c>
      <c r="E41" s="193">
        <f t="shared" si="0"/>
        <v>0</v>
      </c>
      <c r="F41" s="193">
        <f t="shared" si="0"/>
        <v>0</v>
      </c>
      <c r="G41" s="194">
        <f t="shared" si="0"/>
        <v>0</v>
      </c>
      <c r="H41" s="193">
        <f t="shared" si="0"/>
        <v>2</v>
      </c>
      <c r="I41" s="193">
        <f t="shared" si="0"/>
        <v>1</v>
      </c>
      <c r="J41" s="194">
        <f t="shared" si="0"/>
        <v>85.4</v>
      </c>
    </row>
    <row r="42" spans="1:10" x14ac:dyDescent="0.35">
      <c r="D42" s="195"/>
      <c r="E42" s="196"/>
      <c r="F42" s="195"/>
      <c r="G42" s="196"/>
      <c r="H42" s="196"/>
      <c r="I42" s="195"/>
      <c r="J42" s="183"/>
    </row>
    <row r="43" spans="1:10" x14ac:dyDescent="0.35">
      <c r="D43" s="195"/>
      <c r="F43" s="195"/>
      <c r="H43" s="195"/>
      <c r="I43" s="195"/>
      <c r="J43" s="183"/>
    </row>
    <row r="44" spans="1:10" x14ac:dyDescent="0.35">
      <c r="B44" s="197" t="s">
        <v>194</v>
      </c>
      <c r="C44" s="198" t="s">
        <v>195</v>
      </c>
      <c r="D44" s="199" t="s">
        <v>196</v>
      </c>
      <c r="F44" s="345"/>
      <c r="G44" s="345"/>
    </row>
    <row r="45" spans="1:10" x14ac:dyDescent="0.35">
      <c r="B45" s="200" t="s">
        <v>197</v>
      </c>
      <c r="C45" s="149">
        <f>F41+H41+I41</f>
        <v>3</v>
      </c>
      <c r="D45" s="185">
        <f>G41+J41</f>
        <v>85.4</v>
      </c>
      <c r="E45" s="183"/>
      <c r="J45" s="183"/>
    </row>
    <row r="46" spans="1:10" x14ac:dyDescent="0.35">
      <c r="B46" s="200" t="s">
        <v>198</v>
      </c>
      <c r="C46" s="149">
        <f>F41</f>
        <v>0</v>
      </c>
      <c r="D46" s="185">
        <f>G41</f>
        <v>0</v>
      </c>
      <c r="E46" s="183"/>
      <c r="J46" s="183"/>
    </row>
    <row r="47" spans="1:10" x14ac:dyDescent="0.35">
      <c r="B47" s="200" t="s">
        <v>199</v>
      </c>
      <c r="C47" s="149">
        <f>I41</f>
        <v>1</v>
      </c>
      <c r="D47" s="185">
        <f>J41</f>
        <v>85.4</v>
      </c>
      <c r="E47" s="183"/>
      <c r="J47" s="183"/>
    </row>
    <row r="48" spans="1:10" x14ac:dyDescent="0.35">
      <c r="B48" s="200" t="s">
        <v>200</v>
      </c>
      <c r="C48" s="149">
        <f>C47+C46</f>
        <v>1</v>
      </c>
      <c r="D48" s="185">
        <f>D47+D46</f>
        <v>85.4</v>
      </c>
      <c r="E48" s="183"/>
      <c r="J48" s="183"/>
    </row>
    <row r="49" spans="2:10" x14ac:dyDescent="0.35">
      <c r="B49" s="201"/>
      <c r="E49" s="183"/>
      <c r="J49" s="183"/>
    </row>
    <row r="50" spans="2:10" x14ac:dyDescent="0.35">
      <c r="E50" s="183"/>
      <c r="J50" s="183"/>
    </row>
    <row r="51" spans="2:10" x14ac:dyDescent="0.35">
      <c r="E51" s="183"/>
      <c r="J51" s="183"/>
    </row>
    <row r="52" spans="2:10" x14ac:dyDescent="0.35">
      <c r="E52" s="183"/>
      <c r="J52" s="183"/>
    </row>
    <row r="53" spans="2:10" x14ac:dyDescent="0.35">
      <c r="E53" s="183"/>
      <c r="J53" s="183"/>
    </row>
    <row r="54" spans="2:10" x14ac:dyDescent="0.35">
      <c r="E54" s="183"/>
      <c r="J54" s="183"/>
    </row>
    <row r="55" spans="2:10" x14ac:dyDescent="0.35">
      <c r="E55" s="183"/>
      <c r="J55" s="183"/>
    </row>
    <row r="56" spans="2:10" x14ac:dyDescent="0.35">
      <c r="E56" s="183"/>
      <c r="J56" s="183"/>
    </row>
    <row r="57" spans="2:10" x14ac:dyDescent="0.35">
      <c r="E57" s="183"/>
      <c r="J57" s="183"/>
    </row>
    <row r="58" spans="2:10" x14ac:dyDescent="0.35">
      <c r="E58" s="183"/>
      <c r="J58" s="183"/>
    </row>
    <row r="59" spans="2:10" x14ac:dyDescent="0.35">
      <c r="E59" s="183"/>
      <c r="J59" s="183"/>
    </row>
    <row r="60" spans="2:10" x14ac:dyDescent="0.35">
      <c r="E60" s="183"/>
      <c r="J60" s="183"/>
    </row>
    <row r="61" spans="2:10" x14ac:dyDescent="0.35">
      <c r="E61" s="183"/>
      <c r="G61" s="183"/>
      <c r="J61" s="183"/>
    </row>
    <row r="62" spans="2:10" x14ac:dyDescent="0.35">
      <c r="E62" s="183"/>
      <c r="G62" s="183"/>
      <c r="J62" s="183"/>
    </row>
    <row r="63" spans="2:10" x14ac:dyDescent="0.35">
      <c r="E63" s="183"/>
      <c r="G63" s="183"/>
      <c r="J63" s="183"/>
    </row>
    <row r="64" spans="2:10" x14ac:dyDescent="0.35">
      <c r="E64" s="183"/>
      <c r="G64" s="183"/>
      <c r="J64" s="183"/>
    </row>
    <row r="65" spans="5:10" x14ac:dyDescent="0.35">
      <c r="E65" s="183"/>
      <c r="G65" s="183"/>
      <c r="J65" s="183"/>
    </row>
    <row r="66" spans="5:10" x14ac:dyDescent="0.35">
      <c r="E66" s="183"/>
      <c r="G66" s="183"/>
      <c r="J66" s="183"/>
    </row>
    <row r="67" spans="5:10" x14ac:dyDescent="0.35">
      <c r="E67" s="183"/>
      <c r="G67" s="183"/>
      <c r="J67" s="183"/>
    </row>
    <row r="68" spans="5:10" x14ac:dyDescent="0.35">
      <c r="E68" s="183"/>
      <c r="G68" s="183"/>
      <c r="J68" s="183"/>
    </row>
    <row r="69" spans="5:10" x14ac:dyDescent="0.35">
      <c r="E69" s="183"/>
      <c r="G69" s="183"/>
      <c r="J69" s="183"/>
    </row>
    <row r="70" spans="5:10" x14ac:dyDescent="0.35">
      <c r="E70" s="183"/>
      <c r="G70" s="183"/>
      <c r="J70" s="183"/>
    </row>
    <row r="71" spans="5:10" x14ac:dyDescent="0.35">
      <c r="E71" s="183"/>
      <c r="G71" s="183"/>
      <c r="J71" s="183"/>
    </row>
    <row r="72" spans="5:10" x14ac:dyDescent="0.35">
      <c r="E72" s="183"/>
      <c r="G72" s="183"/>
      <c r="J72" s="183"/>
    </row>
    <row r="73" spans="5:10" x14ac:dyDescent="0.35">
      <c r="E73" s="183"/>
      <c r="G73" s="183"/>
      <c r="J73" s="183"/>
    </row>
    <row r="74" spans="5:10" x14ac:dyDescent="0.35">
      <c r="E74" s="183"/>
      <c r="G74" s="183"/>
      <c r="J74" s="183"/>
    </row>
    <row r="75" spans="5:10" x14ac:dyDescent="0.35">
      <c r="E75" s="183"/>
      <c r="G75" s="183"/>
      <c r="J75" s="183"/>
    </row>
    <row r="76" spans="5:10" x14ac:dyDescent="0.35">
      <c r="E76" s="183"/>
      <c r="G76" s="183"/>
      <c r="J76" s="183"/>
    </row>
    <row r="77" spans="5:10" x14ac:dyDescent="0.35">
      <c r="E77" s="183"/>
      <c r="G77" s="183"/>
      <c r="J77" s="183"/>
    </row>
    <row r="78" spans="5:10" x14ac:dyDescent="0.35">
      <c r="E78" s="183"/>
      <c r="G78" s="183"/>
      <c r="J78" s="183"/>
    </row>
    <row r="79" spans="5:10" x14ac:dyDescent="0.35">
      <c r="E79" s="183"/>
      <c r="G79" s="183"/>
      <c r="J79" s="183"/>
    </row>
    <row r="80" spans="5:10" x14ac:dyDescent="0.35">
      <c r="E80" s="183"/>
      <c r="G80" s="183"/>
      <c r="J80" s="183"/>
    </row>
    <row r="81" spans="5:10" x14ac:dyDescent="0.35">
      <c r="E81" s="183"/>
      <c r="G81" s="183"/>
      <c r="J81" s="183"/>
    </row>
    <row r="82" spans="5:10" x14ac:dyDescent="0.35">
      <c r="E82" s="183"/>
      <c r="G82" s="183"/>
      <c r="J82" s="183"/>
    </row>
    <row r="83" spans="5:10" x14ac:dyDescent="0.35">
      <c r="E83" s="183"/>
      <c r="G83" s="183"/>
      <c r="J83" s="183"/>
    </row>
    <row r="84" spans="5:10" x14ac:dyDescent="0.35">
      <c r="E84" s="183"/>
      <c r="G84" s="183"/>
      <c r="J84" s="183"/>
    </row>
    <row r="85" spans="5:10" x14ac:dyDescent="0.35">
      <c r="E85" s="183"/>
      <c r="G85" s="183"/>
      <c r="J85" s="183"/>
    </row>
    <row r="86" spans="5:10" x14ac:dyDescent="0.35">
      <c r="E86" s="183"/>
      <c r="G86" s="183"/>
      <c r="J86" s="183"/>
    </row>
    <row r="87" spans="5:10" x14ac:dyDescent="0.35">
      <c r="E87" s="183"/>
      <c r="G87" s="183"/>
      <c r="J87" s="183"/>
    </row>
    <row r="88" spans="5:10" x14ac:dyDescent="0.35">
      <c r="E88" s="183"/>
      <c r="G88" s="183"/>
      <c r="J88" s="183"/>
    </row>
    <row r="89" spans="5:10" x14ac:dyDescent="0.35">
      <c r="E89" s="183"/>
      <c r="G89" s="183"/>
      <c r="J89" s="183"/>
    </row>
    <row r="90" spans="5:10" x14ac:dyDescent="0.35">
      <c r="E90" s="183"/>
      <c r="G90" s="183"/>
      <c r="J90" s="183"/>
    </row>
    <row r="91" spans="5:10" x14ac:dyDescent="0.35">
      <c r="E91" s="183"/>
      <c r="G91" s="183"/>
      <c r="J91" s="183"/>
    </row>
    <row r="92" spans="5:10" x14ac:dyDescent="0.35">
      <c r="E92" s="183"/>
      <c r="G92" s="183"/>
      <c r="J92" s="183"/>
    </row>
    <row r="93" spans="5:10" x14ac:dyDescent="0.35">
      <c r="E93" s="183"/>
      <c r="G93" s="183"/>
      <c r="J93" s="183"/>
    </row>
    <row r="94" spans="5:10" x14ac:dyDescent="0.35">
      <c r="E94" s="183"/>
      <c r="G94" s="183"/>
      <c r="J94" s="183"/>
    </row>
    <row r="95" spans="5:10" x14ac:dyDescent="0.35">
      <c r="E95" s="183"/>
      <c r="G95" s="183"/>
      <c r="J95" s="183"/>
    </row>
    <row r="96" spans="5:10" x14ac:dyDescent="0.35">
      <c r="E96" s="183"/>
      <c r="G96" s="183"/>
      <c r="J96" s="183"/>
    </row>
    <row r="97" spans="5:10" x14ac:dyDescent="0.35">
      <c r="E97" s="183"/>
      <c r="G97" s="183"/>
      <c r="J97" s="183"/>
    </row>
    <row r="98" spans="5:10" x14ac:dyDescent="0.35">
      <c r="E98" s="183"/>
      <c r="G98" s="183"/>
      <c r="J98" s="183"/>
    </row>
    <row r="99" spans="5:10" x14ac:dyDescent="0.35">
      <c r="E99" s="183"/>
      <c r="G99" s="183"/>
      <c r="J99" s="183"/>
    </row>
    <row r="100" spans="5:10" x14ac:dyDescent="0.35">
      <c r="E100" s="183"/>
      <c r="G100" s="183"/>
      <c r="J100" s="183"/>
    </row>
    <row r="101" spans="5:10" x14ac:dyDescent="0.35">
      <c r="E101" s="183"/>
      <c r="G101" s="183"/>
      <c r="J101" s="183"/>
    </row>
    <row r="102" spans="5:10" x14ac:dyDescent="0.35">
      <c r="E102" s="183"/>
      <c r="G102" s="183"/>
      <c r="J102" s="183"/>
    </row>
    <row r="103" spans="5:10" x14ac:dyDescent="0.35">
      <c r="E103" s="183"/>
      <c r="G103" s="183"/>
      <c r="J103" s="183"/>
    </row>
    <row r="104" spans="5:10" x14ac:dyDescent="0.35">
      <c r="E104" s="183"/>
      <c r="G104" s="183"/>
      <c r="J104" s="183"/>
    </row>
    <row r="105" spans="5:10" x14ac:dyDescent="0.35">
      <c r="E105" s="183"/>
      <c r="G105" s="183"/>
      <c r="J105" s="183"/>
    </row>
    <row r="106" spans="5:10" x14ac:dyDescent="0.35">
      <c r="E106" s="183"/>
      <c r="G106" s="183"/>
      <c r="J106" s="183"/>
    </row>
    <row r="107" spans="5:10" x14ac:dyDescent="0.35">
      <c r="E107" s="183"/>
      <c r="G107" s="183"/>
      <c r="J107" s="183"/>
    </row>
    <row r="108" spans="5:10" x14ac:dyDescent="0.35">
      <c r="E108" s="183"/>
      <c r="G108" s="183"/>
      <c r="J108" s="183"/>
    </row>
    <row r="109" spans="5:10" x14ac:dyDescent="0.35">
      <c r="E109" s="183"/>
      <c r="G109" s="183"/>
      <c r="J109" s="183"/>
    </row>
    <row r="110" spans="5:10" x14ac:dyDescent="0.35">
      <c r="E110" s="183"/>
      <c r="G110" s="183"/>
      <c r="J110" s="183"/>
    </row>
    <row r="111" spans="5:10" x14ac:dyDescent="0.35">
      <c r="E111" s="183"/>
      <c r="G111" s="183"/>
      <c r="J111" s="183"/>
    </row>
    <row r="112" spans="5:10" x14ac:dyDescent="0.35">
      <c r="E112" s="183"/>
      <c r="G112" s="183"/>
      <c r="J112" s="183"/>
    </row>
    <row r="113" spans="5:10" x14ac:dyDescent="0.35">
      <c r="E113" s="183"/>
      <c r="G113" s="183"/>
      <c r="J113" s="183"/>
    </row>
    <row r="114" spans="5:10" x14ac:dyDescent="0.35">
      <c r="E114" s="183"/>
      <c r="G114" s="183"/>
      <c r="J114" s="183"/>
    </row>
    <row r="115" spans="5:10" x14ac:dyDescent="0.35">
      <c r="E115" s="183"/>
      <c r="G115" s="183"/>
      <c r="J115" s="183"/>
    </row>
    <row r="116" spans="5:10" x14ac:dyDescent="0.35">
      <c r="E116" s="183"/>
      <c r="G116" s="183"/>
      <c r="J116" s="183"/>
    </row>
    <row r="117" spans="5:10" x14ac:dyDescent="0.35">
      <c r="E117" s="183"/>
      <c r="G117" s="183"/>
      <c r="J117" s="183"/>
    </row>
    <row r="118" spans="5:10" x14ac:dyDescent="0.35">
      <c r="E118" s="183"/>
      <c r="G118" s="183"/>
      <c r="J118" s="183"/>
    </row>
    <row r="119" spans="5:10" x14ac:dyDescent="0.35">
      <c r="E119" s="183"/>
      <c r="G119" s="183"/>
      <c r="J119" s="183"/>
    </row>
    <row r="120" spans="5:10" x14ac:dyDescent="0.35">
      <c r="E120" s="183"/>
      <c r="G120" s="183"/>
      <c r="J120" s="183"/>
    </row>
    <row r="121" spans="5:10" x14ac:dyDescent="0.35">
      <c r="E121" s="183"/>
      <c r="G121" s="183"/>
      <c r="J121" s="183"/>
    </row>
    <row r="122" spans="5:10" x14ac:dyDescent="0.35">
      <c r="E122" s="183"/>
      <c r="G122" s="183"/>
      <c r="J122" s="183"/>
    </row>
    <row r="123" spans="5:10" x14ac:dyDescent="0.35">
      <c r="E123" s="183"/>
      <c r="G123" s="183"/>
      <c r="J123" s="183"/>
    </row>
    <row r="124" spans="5:10" x14ac:dyDescent="0.35">
      <c r="E124" s="183"/>
      <c r="G124" s="183"/>
      <c r="J124" s="183"/>
    </row>
    <row r="125" spans="5:10" x14ac:dyDescent="0.35">
      <c r="E125" s="183"/>
      <c r="G125" s="183"/>
      <c r="J125" s="183"/>
    </row>
    <row r="126" spans="5:10" x14ac:dyDescent="0.35">
      <c r="E126" s="183"/>
      <c r="G126" s="183"/>
      <c r="J126" s="183"/>
    </row>
    <row r="127" spans="5:10" x14ac:dyDescent="0.35">
      <c r="E127" s="183"/>
      <c r="G127" s="183"/>
      <c r="J127" s="183"/>
    </row>
    <row r="128" spans="5:10" x14ac:dyDescent="0.35">
      <c r="E128" s="183"/>
      <c r="G128" s="183"/>
      <c r="J128" s="183"/>
    </row>
    <row r="129" spans="5:10" x14ac:dyDescent="0.35">
      <c r="E129" s="183"/>
      <c r="G129" s="183"/>
      <c r="J129" s="183"/>
    </row>
    <row r="130" spans="5:10" x14ac:dyDescent="0.35">
      <c r="E130" s="183"/>
      <c r="G130" s="183"/>
      <c r="J130" s="183"/>
    </row>
    <row r="131" spans="5:10" x14ac:dyDescent="0.35">
      <c r="E131" s="183"/>
      <c r="G131" s="183"/>
      <c r="J131" s="183"/>
    </row>
    <row r="132" spans="5:10" x14ac:dyDescent="0.35">
      <c r="E132" s="183"/>
      <c r="G132" s="183"/>
      <c r="J132" s="183"/>
    </row>
    <row r="133" spans="5:10" x14ac:dyDescent="0.35">
      <c r="E133" s="183"/>
      <c r="G133" s="183"/>
      <c r="J133" s="183"/>
    </row>
    <row r="134" spans="5:10" x14ac:dyDescent="0.35">
      <c r="E134" s="183"/>
      <c r="G134" s="183"/>
      <c r="J134" s="183"/>
    </row>
    <row r="135" spans="5:10" x14ac:dyDescent="0.35">
      <c r="E135" s="183"/>
      <c r="G135" s="183"/>
      <c r="J135" s="183"/>
    </row>
    <row r="136" spans="5:10" x14ac:dyDescent="0.35">
      <c r="E136" s="183"/>
      <c r="G136" s="183"/>
      <c r="J136" s="183"/>
    </row>
    <row r="137" spans="5:10" x14ac:dyDescent="0.35">
      <c r="E137" s="183"/>
      <c r="G137" s="183"/>
      <c r="J137" s="183"/>
    </row>
    <row r="138" spans="5:10" x14ac:dyDescent="0.35">
      <c r="E138" s="183"/>
      <c r="G138" s="183"/>
      <c r="J138" s="183"/>
    </row>
    <row r="139" spans="5:10" x14ac:dyDescent="0.35">
      <c r="E139" s="183"/>
      <c r="G139" s="183"/>
      <c r="J139" s="183"/>
    </row>
    <row r="140" spans="5:10" x14ac:dyDescent="0.35">
      <c r="E140" s="183"/>
      <c r="G140" s="183"/>
      <c r="J140" s="183"/>
    </row>
    <row r="141" spans="5:10" x14ac:dyDescent="0.35">
      <c r="E141" s="183"/>
      <c r="G141" s="183"/>
      <c r="J141" s="183"/>
    </row>
    <row r="142" spans="5:10" x14ac:dyDescent="0.35">
      <c r="E142" s="183"/>
      <c r="G142" s="183"/>
      <c r="J142" s="183"/>
    </row>
    <row r="143" spans="5:10" x14ac:dyDescent="0.35">
      <c r="E143" s="183"/>
      <c r="G143" s="183"/>
      <c r="J143" s="183"/>
    </row>
    <row r="144" spans="5:10" x14ac:dyDescent="0.35">
      <c r="E144" s="183"/>
      <c r="G144" s="183"/>
      <c r="J144" s="183"/>
    </row>
    <row r="145" spans="5:10" x14ac:dyDescent="0.35">
      <c r="E145" s="183"/>
      <c r="G145" s="183"/>
      <c r="J145" s="183"/>
    </row>
    <row r="146" spans="5:10" x14ac:dyDescent="0.35">
      <c r="E146" s="183"/>
      <c r="G146" s="183"/>
      <c r="J146" s="183"/>
    </row>
    <row r="147" spans="5:10" x14ac:dyDescent="0.35">
      <c r="E147" s="183"/>
      <c r="G147" s="183"/>
      <c r="J147" s="183"/>
    </row>
    <row r="148" spans="5:10" x14ac:dyDescent="0.35">
      <c r="E148" s="183"/>
      <c r="G148" s="183"/>
      <c r="J148" s="183"/>
    </row>
    <row r="149" spans="5:10" x14ac:dyDescent="0.35">
      <c r="E149" s="183"/>
      <c r="G149" s="183"/>
      <c r="J149" s="183"/>
    </row>
    <row r="150" spans="5:10" x14ac:dyDescent="0.35">
      <c r="E150" s="183"/>
      <c r="G150" s="183"/>
      <c r="J150" s="183"/>
    </row>
    <row r="151" spans="5:10" x14ac:dyDescent="0.35">
      <c r="E151" s="183"/>
      <c r="G151" s="183"/>
      <c r="J151" s="183"/>
    </row>
    <row r="152" spans="5:10" x14ac:dyDescent="0.35">
      <c r="E152" s="183"/>
      <c r="G152" s="183"/>
      <c r="J152" s="183"/>
    </row>
    <row r="153" spans="5:10" x14ac:dyDescent="0.35">
      <c r="E153" s="183"/>
      <c r="G153" s="183"/>
      <c r="J153" s="183"/>
    </row>
    <row r="154" spans="5:10" x14ac:dyDescent="0.35">
      <c r="E154" s="183"/>
      <c r="G154" s="183"/>
      <c r="J154" s="183"/>
    </row>
    <row r="155" spans="5:10" x14ac:dyDescent="0.35">
      <c r="E155" s="183"/>
      <c r="G155" s="183"/>
      <c r="J155" s="183"/>
    </row>
    <row r="156" spans="5:10" x14ac:dyDescent="0.35">
      <c r="E156" s="183"/>
      <c r="G156" s="183"/>
      <c r="J156" s="183"/>
    </row>
    <row r="157" spans="5:10" x14ac:dyDescent="0.35">
      <c r="E157" s="183"/>
      <c r="G157" s="183"/>
      <c r="J157" s="183"/>
    </row>
    <row r="158" spans="5:10" x14ac:dyDescent="0.35">
      <c r="E158" s="183"/>
      <c r="G158" s="183"/>
      <c r="J158" s="183"/>
    </row>
    <row r="159" spans="5:10" x14ac:dyDescent="0.35">
      <c r="E159" s="183"/>
      <c r="G159" s="183"/>
      <c r="J159" s="183"/>
    </row>
    <row r="160" spans="5:10" x14ac:dyDescent="0.35">
      <c r="E160" s="183"/>
      <c r="G160" s="183"/>
      <c r="J160" s="183"/>
    </row>
    <row r="161" spans="5:10" x14ac:dyDescent="0.35">
      <c r="E161" s="183"/>
      <c r="G161" s="183"/>
      <c r="J161" s="183"/>
    </row>
    <row r="162" spans="5:10" x14ac:dyDescent="0.35">
      <c r="E162" s="183"/>
      <c r="G162" s="183"/>
      <c r="J162" s="183"/>
    </row>
    <row r="163" spans="5:10" x14ac:dyDescent="0.35">
      <c r="E163" s="183"/>
      <c r="G163" s="183"/>
      <c r="J163" s="183"/>
    </row>
    <row r="164" spans="5:10" x14ac:dyDescent="0.35">
      <c r="E164" s="183"/>
      <c r="G164" s="183"/>
      <c r="J164" s="183"/>
    </row>
    <row r="165" spans="5:10" x14ac:dyDescent="0.35">
      <c r="E165" s="183"/>
      <c r="G165" s="183"/>
      <c r="J165" s="183"/>
    </row>
    <row r="166" spans="5:10" x14ac:dyDescent="0.35">
      <c r="E166" s="183"/>
      <c r="G166" s="183"/>
      <c r="J166" s="183"/>
    </row>
    <row r="167" spans="5:10" x14ac:dyDescent="0.35">
      <c r="E167" s="183"/>
      <c r="G167" s="183"/>
      <c r="J167" s="183"/>
    </row>
    <row r="168" spans="5:10" x14ac:dyDescent="0.35">
      <c r="E168" s="183"/>
      <c r="G168" s="183"/>
      <c r="J168" s="183"/>
    </row>
    <row r="169" spans="5:10" x14ac:dyDescent="0.35">
      <c r="E169" s="183"/>
      <c r="G169" s="183"/>
      <c r="J169" s="183"/>
    </row>
    <row r="170" spans="5:10" x14ac:dyDescent="0.35">
      <c r="E170" s="183"/>
      <c r="G170" s="183"/>
      <c r="J170" s="183"/>
    </row>
    <row r="171" spans="5:10" x14ac:dyDescent="0.35">
      <c r="E171" s="183"/>
      <c r="G171" s="183"/>
      <c r="J171" s="183"/>
    </row>
    <row r="172" spans="5:10" x14ac:dyDescent="0.35">
      <c r="E172" s="183"/>
      <c r="G172" s="183"/>
      <c r="J172" s="183"/>
    </row>
    <row r="173" spans="5:10" x14ac:dyDescent="0.35">
      <c r="E173" s="183"/>
      <c r="G173" s="183"/>
      <c r="J173" s="183"/>
    </row>
    <row r="174" spans="5:10" x14ac:dyDescent="0.35">
      <c r="E174" s="183"/>
      <c r="G174" s="183"/>
      <c r="J174" s="183"/>
    </row>
    <row r="175" spans="5:10" x14ac:dyDescent="0.35">
      <c r="E175" s="183"/>
      <c r="G175" s="183"/>
      <c r="J175" s="183"/>
    </row>
    <row r="176" spans="5:10" x14ac:dyDescent="0.35">
      <c r="E176" s="183"/>
      <c r="G176" s="183"/>
      <c r="J176" s="183"/>
    </row>
    <row r="177" spans="5:10" x14ac:dyDescent="0.35">
      <c r="E177" s="183"/>
      <c r="G177" s="183"/>
      <c r="J177" s="183"/>
    </row>
    <row r="178" spans="5:10" x14ac:dyDescent="0.35">
      <c r="E178" s="183"/>
      <c r="G178" s="183"/>
      <c r="J178" s="183"/>
    </row>
    <row r="179" spans="5:10" x14ac:dyDescent="0.35">
      <c r="E179" s="183"/>
      <c r="G179" s="183"/>
      <c r="J179" s="183"/>
    </row>
    <row r="180" spans="5:10" x14ac:dyDescent="0.35">
      <c r="E180" s="183"/>
      <c r="G180" s="183"/>
      <c r="J180" s="183"/>
    </row>
    <row r="181" spans="5:10" x14ac:dyDescent="0.35">
      <c r="E181" s="183"/>
      <c r="G181" s="183"/>
      <c r="J181" s="183"/>
    </row>
    <row r="182" spans="5:10" x14ac:dyDescent="0.35">
      <c r="E182" s="183"/>
      <c r="G182" s="183"/>
      <c r="J182" s="183"/>
    </row>
    <row r="183" spans="5:10" x14ac:dyDescent="0.35">
      <c r="E183" s="183"/>
      <c r="G183" s="183"/>
      <c r="J183" s="183"/>
    </row>
    <row r="184" spans="5:10" x14ac:dyDescent="0.35">
      <c r="E184" s="183"/>
      <c r="G184" s="183"/>
      <c r="J184" s="183"/>
    </row>
    <row r="185" spans="5:10" x14ac:dyDescent="0.35">
      <c r="E185" s="183"/>
      <c r="G185" s="183"/>
      <c r="J185" s="183"/>
    </row>
    <row r="186" spans="5:10" x14ac:dyDescent="0.35">
      <c r="E186" s="183"/>
      <c r="G186" s="183"/>
      <c r="J186" s="183"/>
    </row>
    <row r="187" spans="5:10" x14ac:dyDescent="0.35">
      <c r="E187" s="183"/>
      <c r="G187" s="183"/>
      <c r="J187" s="183"/>
    </row>
    <row r="188" spans="5:10" x14ac:dyDescent="0.35">
      <c r="E188" s="183"/>
      <c r="G188" s="183"/>
      <c r="J188" s="183"/>
    </row>
    <row r="189" spans="5:10" x14ac:dyDescent="0.35">
      <c r="E189" s="183"/>
      <c r="G189" s="183"/>
      <c r="J189" s="183"/>
    </row>
    <row r="190" spans="5:10" x14ac:dyDescent="0.35">
      <c r="E190" s="183"/>
      <c r="G190" s="183"/>
      <c r="J190" s="183"/>
    </row>
    <row r="191" spans="5:10" x14ac:dyDescent="0.35">
      <c r="E191" s="183"/>
      <c r="G191" s="183"/>
      <c r="J191" s="183"/>
    </row>
    <row r="192" spans="5:10" x14ac:dyDescent="0.35">
      <c r="E192" s="183"/>
      <c r="G192" s="183"/>
      <c r="J192" s="183"/>
    </row>
    <row r="193" spans="5:10" x14ac:dyDescent="0.35">
      <c r="E193" s="183"/>
      <c r="G193" s="183"/>
      <c r="J193" s="183"/>
    </row>
    <row r="194" spans="5:10" x14ac:dyDescent="0.35">
      <c r="E194" s="183"/>
      <c r="G194" s="183"/>
      <c r="J194" s="183"/>
    </row>
    <row r="195" spans="5:10" x14ac:dyDescent="0.35">
      <c r="E195" s="183"/>
      <c r="G195" s="183"/>
      <c r="J195" s="183"/>
    </row>
    <row r="196" spans="5:10" x14ac:dyDescent="0.35">
      <c r="E196" s="183"/>
      <c r="G196" s="183"/>
      <c r="J196" s="183"/>
    </row>
    <row r="197" spans="5:10" x14ac:dyDescent="0.35">
      <c r="E197" s="183"/>
      <c r="G197" s="183"/>
      <c r="J197" s="183"/>
    </row>
    <row r="198" spans="5:10" x14ac:dyDescent="0.35">
      <c r="E198" s="183"/>
      <c r="G198" s="183"/>
      <c r="J198" s="183"/>
    </row>
    <row r="199" spans="5:10" x14ac:dyDescent="0.35">
      <c r="E199" s="183"/>
      <c r="G199" s="183"/>
      <c r="J199" s="183"/>
    </row>
    <row r="200" spans="5:10" x14ac:dyDescent="0.35">
      <c r="E200" s="183"/>
      <c r="G200" s="183"/>
      <c r="J200" s="183"/>
    </row>
    <row r="201" spans="5:10" x14ac:dyDescent="0.35">
      <c r="E201" s="183"/>
      <c r="G201" s="183"/>
      <c r="J201" s="183"/>
    </row>
    <row r="202" spans="5:10" x14ac:dyDescent="0.35">
      <c r="E202" s="183"/>
      <c r="G202" s="183"/>
      <c r="J202" s="183"/>
    </row>
    <row r="203" spans="5:10" x14ac:dyDescent="0.35">
      <c r="E203" s="183"/>
      <c r="G203" s="183"/>
      <c r="J203" s="183"/>
    </row>
    <row r="204" spans="5:10" x14ac:dyDescent="0.35">
      <c r="E204" s="183"/>
      <c r="G204" s="183"/>
      <c r="J204" s="183"/>
    </row>
    <row r="205" spans="5:10" x14ac:dyDescent="0.35">
      <c r="E205" s="183"/>
      <c r="G205" s="183"/>
      <c r="J205" s="183"/>
    </row>
    <row r="206" spans="5:10" x14ac:dyDescent="0.35">
      <c r="E206" s="183"/>
      <c r="G206" s="183"/>
      <c r="J206" s="183"/>
    </row>
    <row r="207" spans="5:10" x14ac:dyDescent="0.35">
      <c r="E207" s="183"/>
      <c r="G207" s="183"/>
      <c r="J207" s="183"/>
    </row>
    <row r="208" spans="5:10" x14ac:dyDescent="0.35">
      <c r="E208" s="183"/>
      <c r="G208" s="183"/>
      <c r="J208" s="183"/>
    </row>
    <row r="209" spans="5:10" x14ac:dyDescent="0.35">
      <c r="E209" s="183"/>
      <c r="G209" s="183"/>
      <c r="J209" s="183"/>
    </row>
    <row r="210" spans="5:10" x14ac:dyDescent="0.35">
      <c r="E210" s="183"/>
      <c r="G210" s="183"/>
      <c r="J210" s="183"/>
    </row>
    <row r="211" spans="5:10" x14ac:dyDescent="0.35">
      <c r="E211" s="183"/>
      <c r="G211" s="183"/>
      <c r="J211" s="183"/>
    </row>
    <row r="212" spans="5:10" x14ac:dyDescent="0.35">
      <c r="E212" s="183"/>
      <c r="G212" s="183"/>
      <c r="J212" s="183"/>
    </row>
    <row r="213" spans="5:10" x14ac:dyDescent="0.35">
      <c r="E213" s="183"/>
      <c r="G213" s="183"/>
      <c r="J213" s="183"/>
    </row>
    <row r="214" spans="5:10" x14ac:dyDescent="0.35">
      <c r="E214" s="183"/>
      <c r="G214" s="183"/>
      <c r="J214" s="183"/>
    </row>
    <row r="215" spans="5:10" x14ac:dyDescent="0.35">
      <c r="E215" s="183"/>
      <c r="G215" s="183"/>
      <c r="J215" s="183"/>
    </row>
    <row r="216" spans="5:10" x14ac:dyDescent="0.35">
      <c r="E216" s="183"/>
      <c r="G216" s="183"/>
      <c r="J216" s="183"/>
    </row>
    <row r="217" spans="5:10" x14ac:dyDescent="0.35">
      <c r="E217" s="183"/>
      <c r="G217" s="183"/>
      <c r="J217" s="183"/>
    </row>
    <row r="218" spans="5:10" x14ac:dyDescent="0.35">
      <c r="E218" s="183"/>
      <c r="G218" s="183"/>
      <c r="J218" s="183"/>
    </row>
    <row r="219" spans="5:10" x14ac:dyDescent="0.35">
      <c r="E219" s="183"/>
      <c r="G219" s="183"/>
      <c r="J219" s="183"/>
    </row>
    <row r="220" spans="5:10" x14ac:dyDescent="0.35">
      <c r="E220" s="183"/>
      <c r="G220" s="183"/>
      <c r="J220" s="183"/>
    </row>
    <row r="221" spans="5:10" x14ac:dyDescent="0.35">
      <c r="E221" s="183"/>
      <c r="G221" s="183"/>
      <c r="J221" s="183"/>
    </row>
    <row r="222" spans="5:10" x14ac:dyDescent="0.35">
      <c r="E222" s="183"/>
      <c r="G222" s="183"/>
      <c r="J222" s="183"/>
    </row>
    <row r="223" spans="5:10" x14ac:dyDescent="0.35">
      <c r="E223" s="183"/>
      <c r="G223" s="183"/>
      <c r="J223" s="183"/>
    </row>
    <row r="224" spans="5:10" x14ac:dyDescent="0.35">
      <c r="E224" s="183"/>
      <c r="G224" s="183"/>
      <c r="J224" s="183"/>
    </row>
    <row r="225" spans="5:10" x14ac:dyDescent="0.35">
      <c r="E225" s="183"/>
      <c r="G225" s="183"/>
      <c r="J225" s="183"/>
    </row>
    <row r="226" spans="5:10" x14ac:dyDescent="0.35">
      <c r="E226" s="183"/>
      <c r="G226" s="183"/>
      <c r="J226" s="183"/>
    </row>
    <row r="227" spans="5:10" x14ac:dyDescent="0.35">
      <c r="E227" s="183"/>
      <c r="G227" s="183"/>
      <c r="J227" s="183"/>
    </row>
    <row r="228" spans="5:10" x14ac:dyDescent="0.35">
      <c r="E228" s="183"/>
      <c r="G228" s="183"/>
      <c r="J228" s="183"/>
    </row>
    <row r="229" spans="5:10" x14ac:dyDescent="0.35">
      <c r="E229" s="183"/>
      <c r="G229" s="183"/>
      <c r="J229" s="183"/>
    </row>
    <row r="230" spans="5:10" x14ac:dyDescent="0.35">
      <c r="E230" s="183"/>
      <c r="G230" s="183"/>
      <c r="J230" s="183"/>
    </row>
    <row r="231" spans="5:10" x14ac:dyDescent="0.35">
      <c r="E231" s="183"/>
      <c r="G231" s="183"/>
      <c r="J231" s="183"/>
    </row>
    <row r="232" spans="5:10" x14ac:dyDescent="0.35">
      <c r="E232" s="183"/>
      <c r="G232" s="183"/>
      <c r="J232" s="183"/>
    </row>
    <row r="233" spans="5:10" x14ac:dyDescent="0.35">
      <c r="E233" s="183"/>
      <c r="G233" s="183"/>
      <c r="J233" s="183"/>
    </row>
    <row r="234" spans="5:10" x14ac:dyDescent="0.35">
      <c r="E234" s="183"/>
      <c r="G234" s="183"/>
      <c r="J234" s="183"/>
    </row>
    <row r="235" spans="5:10" x14ac:dyDescent="0.35">
      <c r="E235" s="183"/>
      <c r="G235" s="183"/>
      <c r="J235" s="183"/>
    </row>
    <row r="236" spans="5:10" x14ac:dyDescent="0.35">
      <c r="E236" s="183"/>
      <c r="G236" s="183"/>
      <c r="J236" s="183"/>
    </row>
    <row r="237" spans="5:10" x14ac:dyDescent="0.35">
      <c r="E237" s="183"/>
      <c r="G237" s="183"/>
      <c r="J237" s="183"/>
    </row>
    <row r="238" spans="5:10" x14ac:dyDescent="0.35">
      <c r="E238" s="183"/>
      <c r="G238" s="183"/>
      <c r="J238" s="183"/>
    </row>
    <row r="239" spans="5:10" x14ac:dyDescent="0.35">
      <c r="E239" s="183"/>
      <c r="G239" s="183"/>
      <c r="J239" s="183"/>
    </row>
    <row r="240" spans="5:10" x14ac:dyDescent="0.35">
      <c r="E240" s="183"/>
      <c r="G240" s="183"/>
      <c r="J240" s="183"/>
    </row>
    <row r="241" spans="5:10" x14ac:dyDescent="0.35">
      <c r="E241" s="183"/>
      <c r="G241" s="183"/>
      <c r="J241" s="183"/>
    </row>
    <row r="242" spans="5:10" x14ac:dyDescent="0.35">
      <c r="E242" s="183"/>
      <c r="G242" s="183"/>
      <c r="J242" s="183"/>
    </row>
    <row r="243" spans="5:10" x14ac:dyDescent="0.35">
      <c r="E243" s="183"/>
      <c r="G243" s="183"/>
      <c r="J243" s="183"/>
    </row>
    <row r="244" spans="5:10" x14ac:dyDescent="0.35">
      <c r="E244" s="183"/>
      <c r="G244" s="183"/>
      <c r="J244" s="183"/>
    </row>
    <row r="245" spans="5:10" x14ac:dyDescent="0.35">
      <c r="E245" s="183"/>
      <c r="G245" s="183"/>
      <c r="J245" s="183"/>
    </row>
    <row r="246" spans="5:10" x14ac:dyDescent="0.35">
      <c r="E246" s="183"/>
      <c r="G246" s="183"/>
      <c r="J246" s="183"/>
    </row>
    <row r="247" spans="5:10" x14ac:dyDescent="0.35">
      <c r="E247" s="183"/>
      <c r="G247" s="183"/>
      <c r="J247" s="183"/>
    </row>
    <row r="248" spans="5:10" x14ac:dyDescent="0.35">
      <c r="E248" s="183"/>
      <c r="G248" s="183"/>
      <c r="J248" s="183"/>
    </row>
  </sheetData>
  <autoFilter ref="A4:J41" xr:uid="{00000000-0009-0000-0000-000012000000}">
    <filterColumn colId="0">
      <filters>
        <filter val="ISPETTORATO NAZIONALE DEL LAVORO"/>
      </filters>
    </filterColumn>
  </autoFilter>
  <mergeCells count="1">
    <mergeCell ref="F44:G44"/>
  </mergeCells>
  <conditionalFormatting sqref="A5:C8 D5:J38 C40:C41">
    <cfRule type="cellIs" dxfId="42" priority="19" stopIfTrue="1" operator="equal">
      <formula>"&lt;&gt;"""""</formula>
    </cfRule>
  </conditionalFormatting>
  <conditionalFormatting sqref="A10:C38">
    <cfRule type="cellIs" dxfId="41" priority="5" stopIfTrue="1" operator="equal">
      <formula>"&lt;&gt;"""""</formula>
    </cfRule>
  </conditionalFormatting>
  <conditionalFormatting sqref="A39:J39">
    <cfRule type="cellIs" dxfId="40" priority="9" stopIfTrue="1" operator="equal">
      <formula>"&lt;&gt;"""""</formula>
    </cfRule>
  </conditionalFormatting>
  <conditionalFormatting sqref="C2:C3">
    <cfRule type="cellIs" dxfId="39" priority="18" stopIfTrue="1" operator="equal">
      <formula>"&lt;&gt;"""""</formula>
    </cfRule>
  </conditionalFormatting>
  <conditionalFormatting sqref="C45:D48">
    <cfRule type="cellIs" dxfId="38" priority="14" stopIfTrue="1" operator="equal">
      <formula>"&lt;&gt;"""""</formula>
    </cfRule>
  </conditionalFormatting>
  <conditionalFormatting sqref="D41:J41">
    <cfRule type="cellIs" dxfId="37" priority="1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9"/>
  <sheetViews>
    <sheetView zoomScale="85" zoomScaleNormal="85" workbookViewId="0">
      <pane ySplit="4" topLeftCell="A38" activePane="bottomLeft" state="frozen"/>
      <selection pane="bottomLeft"/>
    </sheetView>
  </sheetViews>
  <sheetFormatPr defaultColWidth="9.1796875" defaultRowHeight="13" x14ac:dyDescent="0.35"/>
  <cols>
    <col min="1" max="1" width="35.7265625" style="98" customWidth="1"/>
    <col min="2" max="2" width="42.81640625" style="98" customWidth="1"/>
    <col min="3" max="3" width="16.7265625" style="98" customWidth="1"/>
    <col min="4" max="10" width="14.26953125" style="98" customWidth="1"/>
    <col min="11" max="11" width="10.54296875" style="98" bestFit="1" customWidth="1"/>
    <col min="12" max="16384" width="9.1796875" style="98"/>
  </cols>
  <sheetData>
    <row r="1" spans="1:11" s="145" customFormat="1" x14ac:dyDescent="0.3">
      <c r="A1" s="105" t="s">
        <v>201</v>
      </c>
      <c r="B1" s="181" t="s">
        <v>66</v>
      </c>
      <c r="D1" s="143"/>
      <c r="E1" s="143"/>
      <c r="F1" s="143"/>
      <c r="G1" s="143"/>
      <c r="H1" s="143"/>
      <c r="I1" s="143"/>
    </row>
    <row r="2" spans="1:11" s="145" customFormat="1" x14ac:dyDescent="0.3">
      <c r="A2" s="105" t="s">
        <v>203</v>
      </c>
      <c r="B2" s="181">
        <v>2020</v>
      </c>
      <c r="C2" s="202"/>
      <c r="D2" s="143"/>
      <c r="E2" s="143"/>
      <c r="F2" s="143"/>
      <c r="G2" s="143"/>
      <c r="H2" s="143"/>
      <c r="I2" s="143"/>
    </row>
    <row r="3" spans="1:11" x14ac:dyDescent="0.35">
      <c r="A3" s="130"/>
      <c r="B3" s="101"/>
      <c r="C3" s="101"/>
      <c r="D3" s="104"/>
      <c r="E3" s="104"/>
      <c r="F3" s="104"/>
      <c r="G3" s="104"/>
      <c r="H3" s="104"/>
      <c r="I3" s="104"/>
    </row>
    <row r="4" spans="1:11" s="145" customFormat="1" ht="26" x14ac:dyDescent="0.3">
      <c r="A4" s="105" t="s">
        <v>185</v>
      </c>
      <c r="B4" s="105" t="s">
        <v>186</v>
      </c>
      <c r="C4" s="203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1" s="147" customFormat="1" ht="52" x14ac:dyDescent="0.3">
      <c r="A5" s="111" t="s">
        <v>53</v>
      </c>
      <c r="B5" s="111" t="s">
        <v>258</v>
      </c>
      <c r="C5" s="129">
        <v>701168</v>
      </c>
      <c r="D5" s="116"/>
      <c r="E5" s="205"/>
      <c r="F5" s="125"/>
      <c r="G5" s="204"/>
      <c r="H5" s="125">
        <v>2</v>
      </c>
      <c r="I5" s="125"/>
      <c r="J5" s="204"/>
    </row>
    <row r="6" spans="1:11" s="147" customFormat="1" ht="26" x14ac:dyDescent="0.3">
      <c r="A6" s="111" t="s">
        <v>37</v>
      </c>
      <c r="B6" s="111" t="s">
        <v>240</v>
      </c>
      <c r="C6" s="129"/>
      <c r="D6" s="116"/>
      <c r="E6" s="205"/>
      <c r="F6" s="116"/>
      <c r="G6" s="205"/>
      <c r="H6" s="116"/>
      <c r="I6" s="116"/>
      <c r="J6" s="205"/>
    </row>
    <row r="7" spans="1:11" s="147" customFormat="1" ht="39" x14ac:dyDescent="0.3">
      <c r="A7" s="111" t="s">
        <v>29</v>
      </c>
      <c r="B7" s="111" t="s">
        <v>256</v>
      </c>
      <c r="C7" s="120"/>
      <c r="D7" s="116"/>
      <c r="E7" s="205"/>
      <c r="F7" s="116"/>
      <c r="G7" s="205"/>
      <c r="H7" s="116"/>
      <c r="I7" s="116"/>
      <c r="J7" s="205"/>
    </row>
    <row r="8" spans="1:11" s="147" customFormat="1" ht="39" x14ac:dyDescent="0.3">
      <c r="A8" s="111" t="s">
        <v>9</v>
      </c>
      <c r="B8" s="119" t="s">
        <v>268</v>
      </c>
      <c r="C8" s="120">
        <v>701166</v>
      </c>
      <c r="D8" s="125"/>
      <c r="E8" s="204"/>
      <c r="F8" s="125">
        <v>3</v>
      </c>
      <c r="G8" s="204">
        <v>4020</v>
      </c>
      <c r="H8" s="125">
        <v>4</v>
      </c>
      <c r="I8" s="125">
        <v>124</v>
      </c>
      <c r="J8" s="204">
        <v>163740.61000000007</v>
      </c>
    </row>
    <row r="9" spans="1:11" s="147" customFormat="1" ht="39" x14ac:dyDescent="0.3">
      <c r="A9" s="206" t="s">
        <v>56</v>
      </c>
      <c r="B9" s="206" t="s">
        <v>57</v>
      </c>
      <c r="C9" s="120">
        <v>701154</v>
      </c>
      <c r="D9" s="125"/>
      <c r="E9" s="204"/>
      <c r="F9" s="125"/>
      <c r="G9" s="204"/>
      <c r="H9" s="125">
        <v>1</v>
      </c>
      <c r="I9" s="125">
        <v>198</v>
      </c>
      <c r="J9" s="204">
        <v>227639.64000000031</v>
      </c>
      <c r="K9" s="207"/>
    </row>
    <row r="10" spans="1:11" s="147" customFormat="1" ht="39" x14ac:dyDescent="0.3">
      <c r="A10" s="111" t="s">
        <v>59</v>
      </c>
      <c r="B10" s="111" t="s">
        <v>269</v>
      </c>
      <c r="C10" s="129"/>
      <c r="D10" s="116"/>
      <c r="E10" s="205"/>
      <c r="F10" s="116"/>
      <c r="G10" s="205"/>
      <c r="H10" s="116"/>
      <c r="I10" s="116"/>
      <c r="J10" s="205"/>
    </row>
    <row r="11" spans="1:11" s="147" customFormat="1" ht="39" x14ac:dyDescent="0.3">
      <c r="A11" s="111" t="s">
        <v>9</v>
      </c>
      <c r="B11" s="119" t="s">
        <v>12</v>
      </c>
      <c r="C11" s="129">
        <v>701158</v>
      </c>
      <c r="D11" s="116"/>
      <c r="E11" s="205"/>
      <c r="F11" s="116"/>
      <c r="G11" s="205"/>
      <c r="H11" s="116">
        <v>2</v>
      </c>
      <c r="I11" s="116">
        <v>2</v>
      </c>
      <c r="J11" s="205">
        <v>807.1</v>
      </c>
    </row>
    <row r="12" spans="1:11" s="147" customFormat="1" ht="39" x14ac:dyDescent="0.3">
      <c r="A12" s="111" t="s">
        <v>9</v>
      </c>
      <c r="B12" s="119" t="s">
        <v>270</v>
      </c>
      <c r="C12" s="120"/>
      <c r="D12" s="125"/>
      <c r="E12" s="204"/>
      <c r="F12" s="125"/>
      <c r="G12" s="204"/>
      <c r="H12" s="125"/>
      <c r="I12" s="125"/>
      <c r="J12" s="204"/>
    </row>
    <row r="13" spans="1:11" s="147" customFormat="1" ht="26" x14ac:dyDescent="0.3">
      <c r="A13" s="111" t="s">
        <v>9</v>
      </c>
      <c r="B13" s="111" t="s">
        <v>233</v>
      </c>
      <c r="C13" s="120"/>
      <c r="D13" s="125"/>
      <c r="E13" s="204"/>
      <c r="F13" s="125"/>
      <c r="G13" s="204"/>
      <c r="H13" s="125"/>
      <c r="I13" s="125"/>
      <c r="J13" s="204"/>
    </row>
    <row r="14" spans="1:11" s="147" customFormat="1" ht="26" x14ac:dyDescent="0.3">
      <c r="A14" s="111" t="s">
        <v>9</v>
      </c>
      <c r="B14" s="111" t="s">
        <v>271</v>
      </c>
      <c r="C14" s="120"/>
      <c r="D14" s="125"/>
      <c r="E14" s="204"/>
      <c r="F14" s="125"/>
      <c r="G14" s="204"/>
      <c r="H14" s="125"/>
      <c r="I14" s="125"/>
      <c r="J14" s="204"/>
    </row>
    <row r="15" spans="1:11" s="147" customFormat="1" ht="39" x14ac:dyDescent="0.3">
      <c r="A15" s="111" t="s">
        <v>29</v>
      </c>
      <c r="B15" s="119" t="s">
        <v>65</v>
      </c>
      <c r="C15" s="129">
        <v>701160</v>
      </c>
      <c r="D15" s="116"/>
      <c r="E15" s="205"/>
      <c r="F15" s="116"/>
      <c r="G15" s="205"/>
      <c r="H15" s="116"/>
      <c r="I15" s="116">
        <v>7</v>
      </c>
      <c r="J15" s="205">
        <v>12260.990000000002</v>
      </c>
    </row>
    <row r="16" spans="1:11" s="147" customFormat="1" ht="52" x14ac:dyDescent="0.3">
      <c r="A16" s="111" t="s">
        <v>18</v>
      </c>
      <c r="B16" s="111" t="s">
        <v>50</v>
      </c>
      <c r="C16" s="129"/>
      <c r="D16" s="116"/>
      <c r="E16" s="205"/>
      <c r="F16" s="116"/>
      <c r="G16" s="205"/>
      <c r="H16" s="116"/>
      <c r="I16" s="116"/>
      <c r="J16" s="205"/>
    </row>
    <row r="17" spans="1:10" s="147" customFormat="1" ht="39" x14ac:dyDescent="0.3">
      <c r="A17" s="111" t="s">
        <v>23</v>
      </c>
      <c r="B17" s="111" t="s">
        <v>24</v>
      </c>
      <c r="C17" s="129"/>
      <c r="D17" s="116"/>
      <c r="E17" s="205"/>
      <c r="F17" s="116"/>
      <c r="G17" s="205"/>
      <c r="H17" s="116"/>
      <c r="I17" s="116"/>
      <c r="J17" s="205"/>
    </row>
    <row r="18" spans="1:10" s="147" customFormat="1" ht="39" x14ac:dyDescent="0.3">
      <c r="A18" s="111" t="s">
        <v>51</v>
      </c>
      <c r="B18" s="111" t="s">
        <v>365</v>
      </c>
      <c r="C18" s="129"/>
      <c r="D18" s="116"/>
      <c r="E18" s="205"/>
      <c r="F18" s="116"/>
      <c r="G18" s="205"/>
      <c r="H18" s="116"/>
      <c r="I18" s="116"/>
      <c r="J18" s="205"/>
    </row>
    <row r="19" spans="1:10" s="147" customFormat="1" ht="26" x14ac:dyDescent="0.3">
      <c r="A19" s="111" t="s">
        <v>51</v>
      </c>
      <c r="B19" s="111" t="s">
        <v>52</v>
      </c>
      <c r="C19" s="129">
        <v>701174</v>
      </c>
      <c r="D19" s="116"/>
      <c r="E19" s="205"/>
      <c r="F19" s="116"/>
      <c r="G19" s="205"/>
      <c r="H19" s="116"/>
      <c r="I19" s="116">
        <v>1</v>
      </c>
      <c r="J19" s="205">
        <v>451.13</v>
      </c>
    </row>
    <row r="20" spans="1:10" s="147" customFormat="1" ht="39" x14ac:dyDescent="0.3">
      <c r="A20" s="111" t="s">
        <v>51</v>
      </c>
      <c r="B20" s="111" t="s">
        <v>366</v>
      </c>
      <c r="C20" s="129"/>
      <c r="D20" s="116"/>
      <c r="E20" s="205"/>
      <c r="F20" s="116"/>
      <c r="G20" s="205"/>
      <c r="H20" s="116"/>
      <c r="I20" s="116"/>
      <c r="J20" s="205"/>
    </row>
    <row r="21" spans="1:10" s="147" customFormat="1" ht="39" x14ac:dyDescent="0.3">
      <c r="A21" s="111" t="s">
        <v>51</v>
      </c>
      <c r="B21" s="111" t="s">
        <v>367</v>
      </c>
      <c r="C21" s="129"/>
      <c r="D21" s="116"/>
      <c r="E21" s="205"/>
      <c r="F21" s="116"/>
      <c r="G21" s="205"/>
      <c r="H21" s="116"/>
      <c r="I21" s="116"/>
      <c r="J21" s="205"/>
    </row>
    <row r="22" spans="1:10" s="147" customFormat="1" ht="65" x14ac:dyDescent="0.3">
      <c r="A22" s="111" t="s">
        <v>21</v>
      </c>
      <c r="B22" s="111" t="s">
        <v>58</v>
      </c>
      <c r="C22" s="119"/>
      <c r="D22" s="116"/>
      <c r="E22" s="205"/>
      <c r="F22" s="116"/>
      <c r="G22" s="205"/>
      <c r="H22" s="116"/>
      <c r="I22" s="116"/>
      <c r="J22" s="205"/>
    </row>
    <row r="23" spans="1:10" s="147" customFormat="1" ht="26" x14ac:dyDescent="0.3">
      <c r="A23" s="111" t="s">
        <v>21</v>
      </c>
      <c r="B23" s="111" t="s">
        <v>372</v>
      </c>
      <c r="C23" s="119">
        <v>701149</v>
      </c>
      <c r="D23" s="116"/>
      <c r="E23" s="205"/>
      <c r="F23" s="116"/>
      <c r="G23" s="205"/>
      <c r="H23" s="116"/>
      <c r="I23" s="116">
        <v>1</v>
      </c>
      <c r="J23" s="205">
        <v>409.84</v>
      </c>
    </row>
    <row r="24" spans="1:10" s="147" customFormat="1" ht="26" x14ac:dyDescent="0.3">
      <c r="A24" s="111" t="s">
        <v>9</v>
      </c>
      <c r="B24" s="111" t="s">
        <v>233</v>
      </c>
      <c r="C24" s="129"/>
      <c r="D24" s="116"/>
      <c r="E24" s="205"/>
      <c r="F24" s="116"/>
      <c r="G24" s="205"/>
      <c r="H24" s="116"/>
      <c r="I24" s="116"/>
      <c r="J24" s="205"/>
    </row>
    <row r="25" spans="1:10" s="147" customFormat="1" ht="26" x14ac:dyDescent="0.3">
      <c r="A25" s="111" t="s">
        <v>25</v>
      </c>
      <c r="B25" s="111" t="s">
        <v>61</v>
      </c>
      <c r="C25" s="119"/>
      <c r="D25" s="116"/>
      <c r="E25" s="205"/>
      <c r="F25" s="116"/>
      <c r="G25" s="205"/>
      <c r="H25" s="116"/>
      <c r="I25" s="116"/>
      <c r="J25" s="205"/>
    </row>
    <row r="26" spans="1:10" s="147" customFormat="1" ht="39" x14ac:dyDescent="0.3">
      <c r="A26" s="111" t="s">
        <v>25</v>
      </c>
      <c r="B26" s="111" t="s">
        <v>273</v>
      </c>
      <c r="C26" s="119"/>
      <c r="D26" s="116"/>
      <c r="E26" s="205"/>
      <c r="F26" s="116"/>
      <c r="G26" s="205"/>
      <c r="H26" s="116"/>
      <c r="I26" s="116"/>
      <c r="J26" s="205"/>
    </row>
    <row r="27" spans="1:10" s="147" customFormat="1" ht="26" x14ac:dyDescent="0.3">
      <c r="A27" s="111" t="s">
        <v>25</v>
      </c>
      <c r="B27" s="111" t="s">
        <v>38</v>
      </c>
      <c r="C27" s="119">
        <v>701182</v>
      </c>
      <c r="D27" s="116"/>
      <c r="E27" s="205"/>
      <c r="F27" s="116"/>
      <c r="G27" s="205"/>
      <c r="H27" s="116"/>
      <c r="I27" s="116">
        <v>1</v>
      </c>
      <c r="J27" s="205">
        <v>255.14</v>
      </c>
    </row>
    <row r="28" spans="1:10" s="147" customFormat="1" ht="39" x14ac:dyDescent="0.3">
      <c r="A28" s="111" t="s">
        <v>25</v>
      </c>
      <c r="B28" s="111" t="s">
        <v>62</v>
      </c>
      <c r="C28" s="119"/>
      <c r="D28" s="116"/>
      <c r="E28" s="205"/>
      <c r="F28" s="116"/>
      <c r="G28" s="205"/>
      <c r="H28" s="116"/>
      <c r="I28" s="116"/>
      <c r="J28" s="205"/>
    </row>
    <row r="29" spans="1:10" s="147" customFormat="1" ht="39" x14ac:dyDescent="0.3">
      <c r="A29" s="111" t="s">
        <v>25</v>
      </c>
      <c r="B29" s="111" t="s">
        <v>40</v>
      </c>
      <c r="C29" s="119"/>
      <c r="D29" s="116"/>
      <c r="E29" s="205"/>
      <c r="F29" s="116"/>
      <c r="G29" s="205"/>
      <c r="H29" s="116"/>
      <c r="I29" s="116"/>
      <c r="J29" s="205"/>
    </row>
    <row r="30" spans="1:10" s="147" customFormat="1" ht="39" x14ac:dyDescent="0.3">
      <c r="A30" s="111" t="s">
        <v>25</v>
      </c>
      <c r="B30" s="111" t="s">
        <v>266</v>
      </c>
      <c r="C30" s="119"/>
      <c r="D30" s="116"/>
      <c r="E30" s="205"/>
      <c r="F30" s="116"/>
      <c r="G30" s="205"/>
      <c r="H30" s="116"/>
      <c r="I30" s="116"/>
      <c r="J30" s="205"/>
    </row>
    <row r="31" spans="1:10" s="147" customFormat="1" ht="26" x14ac:dyDescent="0.3">
      <c r="A31" s="111" t="s">
        <v>25</v>
      </c>
      <c r="B31" s="111" t="s">
        <v>41</v>
      </c>
      <c r="C31" s="119"/>
      <c r="D31" s="116"/>
      <c r="E31" s="205"/>
      <c r="F31" s="116"/>
      <c r="G31" s="205"/>
      <c r="H31" s="116"/>
      <c r="I31" s="116"/>
      <c r="J31" s="205"/>
    </row>
    <row r="32" spans="1:10" s="147" customFormat="1" ht="39" x14ac:dyDescent="0.3">
      <c r="A32" s="111" t="s">
        <v>25</v>
      </c>
      <c r="B32" s="111" t="s">
        <v>42</v>
      </c>
      <c r="C32" s="119">
        <v>701196</v>
      </c>
      <c r="D32" s="116"/>
      <c r="E32" s="205"/>
      <c r="F32" s="116"/>
      <c r="G32" s="205"/>
      <c r="H32" s="116"/>
      <c r="I32" s="116">
        <v>1</v>
      </c>
      <c r="J32" s="205">
        <v>1000</v>
      </c>
    </row>
    <row r="33" spans="1:10" s="147" customFormat="1" ht="39" x14ac:dyDescent="0.3">
      <c r="A33" s="111" t="s">
        <v>25</v>
      </c>
      <c r="B33" s="111" t="s">
        <v>43</v>
      </c>
      <c r="C33" s="119"/>
      <c r="D33" s="116"/>
      <c r="E33" s="205"/>
      <c r="F33" s="116"/>
      <c r="G33" s="205"/>
      <c r="H33" s="116"/>
      <c r="I33" s="116"/>
      <c r="J33" s="205"/>
    </row>
    <row r="34" spans="1:10" s="147" customFormat="1" ht="39" x14ac:dyDescent="0.3">
      <c r="A34" s="111" t="s">
        <v>25</v>
      </c>
      <c r="B34" s="111" t="s">
        <v>274</v>
      </c>
      <c r="C34" s="119"/>
      <c r="D34" s="116"/>
      <c r="E34" s="205"/>
      <c r="F34" s="116"/>
      <c r="G34" s="205"/>
      <c r="H34" s="116"/>
      <c r="I34" s="116"/>
      <c r="J34" s="205"/>
    </row>
    <row r="35" spans="1:10" s="147" customFormat="1" ht="39" x14ac:dyDescent="0.3">
      <c r="A35" s="111" t="s">
        <v>25</v>
      </c>
      <c r="B35" s="111" t="s">
        <v>275</v>
      </c>
      <c r="C35" s="119"/>
      <c r="D35" s="116"/>
      <c r="E35" s="205"/>
      <c r="F35" s="116"/>
      <c r="G35" s="205"/>
      <c r="H35" s="116"/>
      <c r="I35" s="116"/>
      <c r="J35" s="205"/>
    </row>
    <row r="36" spans="1:10" s="147" customFormat="1" ht="39" x14ac:dyDescent="0.3">
      <c r="A36" s="111" t="s">
        <v>25</v>
      </c>
      <c r="B36" s="111" t="s">
        <v>45</v>
      </c>
      <c r="C36" s="119">
        <v>701210</v>
      </c>
      <c r="D36" s="116"/>
      <c r="E36" s="205"/>
      <c r="F36" s="116"/>
      <c r="G36" s="205"/>
      <c r="H36" s="116"/>
      <c r="I36" s="116">
        <v>1</v>
      </c>
      <c r="J36" s="205">
        <v>1146.1199999999999</v>
      </c>
    </row>
    <row r="37" spans="1:10" s="147" customFormat="1" ht="26" x14ac:dyDescent="0.3">
      <c r="A37" s="111" t="s">
        <v>25</v>
      </c>
      <c r="B37" s="111" t="s">
        <v>46</v>
      </c>
      <c r="C37" s="119"/>
      <c r="D37" s="116"/>
      <c r="E37" s="205"/>
      <c r="F37" s="116"/>
      <c r="G37" s="205"/>
      <c r="H37" s="116"/>
      <c r="I37" s="116"/>
      <c r="J37" s="205"/>
    </row>
    <row r="38" spans="1:10" s="147" customFormat="1" ht="26" x14ac:dyDescent="0.3">
      <c r="A38" s="111" t="s">
        <v>25</v>
      </c>
      <c r="B38" s="111" t="s">
        <v>47</v>
      </c>
      <c r="C38" s="119"/>
      <c r="D38" s="116"/>
      <c r="E38" s="205"/>
      <c r="F38" s="116"/>
      <c r="G38" s="205"/>
      <c r="H38" s="116"/>
      <c r="I38" s="116"/>
      <c r="J38" s="205"/>
    </row>
    <row r="39" spans="1:10" s="147" customFormat="1" ht="26" x14ac:dyDescent="0.3">
      <c r="A39" s="111" t="s">
        <v>25</v>
      </c>
      <c r="B39" s="111" t="s">
        <v>276</v>
      </c>
      <c r="C39" s="119"/>
      <c r="D39" s="116"/>
      <c r="E39" s="205"/>
      <c r="F39" s="116"/>
      <c r="G39" s="205"/>
      <c r="H39" s="116"/>
      <c r="I39" s="116"/>
      <c r="J39" s="205"/>
    </row>
    <row r="40" spans="1:10" s="147" customFormat="1" ht="26" x14ac:dyDescent="0.3">
      <c r="A40" s="111" t="s">
        <v>51</v>
      </c>
      <c r="B40" s="111" t="s">
        <v>368</v>
      </c>
      <c r="C40" s="129"/>
      <c r="D40" s="116"/>
      <c r="E40" s="205"/>
      <c r="F40" s="116"/>
      <c r="G40" s="205"/>
      <c r="H40" s="116"/>
      <c r="I40" s="116"/>
      <c r="J40" s="205"/>
    </row>
    <row r="41" spans="1:10" x14ac:dyDescent="0.35">
      <c r="A41" s="104"/>
      <c r="B41" s="104"/>
      <c r="C41" s="104"/>
      <c r="D41" s="96"/>
      <c r="E41" s="94"/>
      <c r="F41" s="96"/>
      <c r="G41" s="94"/>
      <c r="H41" s="96"/>
      <c r="I41" s="96"/>
      <c r="J41" s="94"/>
    </row>
    <row r="42" spans="1:10" x14ac:dyDescent="0.35">
      <c r="A42" s="104"/>
      <c r="B42" s="104"/>
      <c r="C42" s="153" t="s">
        <v>238</v>
      </c>
      <c r="D42" s="208">
        <f t="shared" ref="D42:J42" si="0">SUM(D5:D40)</f>
        <v>0</v>
      </c>
      <c r="E42" s="208">
        <f t="shared" si="0"/>
        <v>0</v>
      </c>
      <c r="F42" s="208">
        <f t="shared" si="0"/>
        <v>3</v>
      </c>
      <c r="G42" s="209">
        <f t="shared" si="0"/>
        <v>4020</v>
      </c>
      <c r="H42" s="208">
        <f t="shared" si="0"/>
        <v>9</v>
      </c>
      <c r="I42" s="208">
        <f t="shared" si="0"/>
        <v>336</v>
      </c>
      <c r="J42" s="209">
        <f t="shared" si="0"/>
        <v>407710.57000000036</v>
      </c>
    </row>
    <row r="43" spans="1:10" x14ac:dyDescent="0.35">
      <c r="D43" s="132"/>
      <c r="E43" s="168"/>
      <c r="F43" s="132"/>
      <c r="G43" s="168"/>
      <c r="H43" s="168"/>
      <c r="I43" s="132"/>
    </row>
    <row r="44" spans="1:10" x14ac:dyDescent="0.35">
      <c r="D44" s="132"/>
    </row>
    <row r="45" spans="1:10" x14ac:dyDescent="0.35">
      <c r="B45" s="210" t="s">
        <v>194</v>
      </c>
      <c r="C45" s="211" t="s">
        <v>195</v>
      </c>
      <c r="D45" s="220" t="s">
        <v>196</v>
      </c>
    </row>
    <row r="46" spans="1:10" ht="26" x14ac:dyDescent="0.35">
      <c r="B46" s="200" t="s">
        <v>197</v>
      </c>
      <c r="C46" s="116">
        <f>D42+F42+H42+I42</f>
        <v>348</v>
      </c>
      <c r="D46" s="205">
        <f>E42+G42+J42</f>
        <v>411730.57000000036</v>
      </c>
    </row>
    <row r="47" spans="1:10" x14ac:dyDescent="0.35">
      <c r="B47" s="200" t="s">
        <v>198</v>
      </c>
      <c r="C47" s="116">
        <f>F42</f>
        <v>3</v>
      </c>
      <c r="D47" s="205">
        <f>G42</f>
        <v>4020</v>
      </c>
    </row>
    <row r="48" spans="1:10" x14ac:dyDescent="0.35">
      <c r="B48" s="200" t="s">
        <v>199</v>
      </c>
      <c r="C48" s="116">
        <f>D42+I42</f>
        <v>336</v>
      </c>
      <c r="D48" s="205">
        <f>E42+J42</f>
        <v>407710.57000000036</v>
      </c>
    </row>
    <row r="49" spans="2:4" x14ac:dyDescent="0.35">
      <c r="B49" s="200" t="s">
        <v>200</v>
      </c>
      <c r="C49" s="116">
        <f>D42+I42+F42</f>
        <v>339</v>
      </c>
      <c r="D49" s="205">
        <f>E42+J42+G42</f>
        <v>411730.57000000036</v>
      </c>
    </row>
  </sheetData>
  <autoFilter ref="A4:K40" xr:uid="{00000000-0009-0000-0000-000013000000}"/>
  <conditionalFormatting sqref="A5:C9">
    <cfRule type="cellIs" dxfId="36" priority="19" stopIfTrue="1" operator="equal">
      <formula>"&lt;&gt;"""""</formula>
    </cfRule>
  </conditionalFormatting>
  <conditionalFormatting sqref="A11:C14">
    <cfRule type="cellIs" dxfId="35" priority="7" stopIfTrue="1" operator="equal">
      <formula>"&lt;&gt;"""""</formula>
    </cfRule>
  </conditionalFormatting>
  <conditionalFormatting sqref="A15:H42">
    <cfRule type="cellIs" dxfId="34" priority="3" stopIfTrue="1" operator="equal">
      <formula>"&lt;&gt;"""""</formula>
    </cfRule>
  </conditionalFormatting>
  <conditionalFormatting sqref="C46:D49">
    <cfRule type="cellIs" dxfId="33" priority="33" stopIfTrue="1" operator="equal">
      <formula>"&lt;&gt;"""""</formula>
    </cfRule>
  </conditionalFormatting>
  <conditionalFormatting sqref="D5:H14">
    <cfRule type="cellIs" dxfId="32" priority="10" stopIfTrue="1" operator="equal">
      <formula>"&lt;&gt;"""""</formula>
    </cfRule>
  </conditionalFormatting>
  <conditionalFormatting sqref="I5:J42">
    <cfRule type="cellIs" dxfId="31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5"/>
  <sheetViews>
    <sheetView workbookViewId="0"/>
  </sheetViews>
  <sheetFormatPr defaultColWidth="12.453125" defaultRowHeight="10.5" x14ac:dyDescent="0.25"/>
  <cols>
    <col min="1" max="1" width="56.54296875" style="68" customWidth="1"/>
    <col min="2" max="2" width="82.453125" style="68" bestFit="1" customWidth="1"/>
    <col min="3" max="3" width="16.81640625" style="68" bestFit="1" customWidth="1"/>
    <col min="4" max="4" width="27.81640625" style="68" customWidth="1"/>
    <col min="5" max="5" width="12.81640625" style="68" bestFit="1" customWidth="1"/>
    <col min="6" max="7" width="12.54296875" style="68" bestFit="1" customWidth="1"/>
    <col min="8" max="16384" width="12.453125" style="68"/>
  </cols>
  <sheetData>
    <row r="1" spans="1:7" x14ac:dyDescent="0.25">
      <c r="A1" s="77" t="s">
        <v>0</v>
      </c>
      <c r="B1" s="66">
        <v>2019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66" t="s">
        <v>2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75</v>
      </c>
      <c r="B5" s="69" t="s">
        <v>79</v>
      </c>
      <c r="C5" s="70">
        <v>2019</v>
      </c>
      <c r="D5" s="70">
        <v>700930</v>
      </c>
      <c r="E5" s="71">
        <v>303.06</v>
      </c>
      <c r="F5" s="71">
        <v>-54.61</v>
      </c>
      <c r="G5" s="71">
        <f>E5+F5</f>
        <v>248.45</v>
      </c>
    </row>
    <row r="6" spans="1:7" x14ac:dyDescent="0.25">
      <c r="A6" s="69" t="s">
        <v>100</v>
      </c>
      <c r="B6" s="69"/>
      <c r="C6" s="70">
        <v>2019</v>
      </c>
      <c r="D6" s="70">
        <v>700912</v>
      </c>
      <c r="E6" s="71">
        <v>382504.3</v>
      </c>
      <c r="F6" s="71">
        <v>-7163.52</v>
      </c>
      <c r="G6" s="71">
        <f t="shared" ref="G6:G51" si="0">E6+F6</f>
        <v>375340.77999999997</v>
      </c>
    </row>
    <row r="7" spans="1:7" x14ac:dyDescent="0.25">
      <c r="A7" s="69" t="s">
        <v>75</v>
      </c>
      <c r="B7" s="69" t="s">
        <v>80</v>
      </c>
      <c r="C7" s="70">
        <v>2019</v>
      </c>
      <c r="D7" s="70">
        <v>700933</v>
      </c>
      <c r="E7" s="71">
        <v>7156</v>
      </c>
      <c r="F7" s="71">
        <v>94.14</v>
      </c>
      <c r="G7" s="71">
        <f t="shared" si="0"/>
        <v>7250.14</v>
      </c>
    </row>
    <row r="8" spans="1:7" x14ac:dyDescent="0.25">
      <c r="A8" s="69" t="s">
        <v>75</v>
      </c>
      <c r="B8" s="69" t="s">
        <v>80</v>
      </c>
      <c r="C8" s="70">
        <v>2019</v>
      </c>
      <c r="D8" s="70">
        <v>700934</v>
      </c>
      <c r="E8" s="71">
        <v>3177</v>
      </c>
      <c r="F8" s="71">
        <v>-40.07</v>
      </c>
      <c r="G8" s="71">
        <f t="shared" si="0"/>
        <v>3136.93</v>
      </c>
    </row>
    <row r="9" spans="1:7" x14ac:dyDescent="0.25">
      <c r="A9" s="69" t="s">
        <v>16</v>
      </c>
      <c r="B9" s="69" t="s">
        <v>81</v>
      </c>
      <c r="C9" s="70">
        <v>2019</v>
      </c>
      <c r="D9" s="70">
        <v>700937</v>
      </c>
      <c r="E9" s="71">
        <v>2553258.4700000002</v>
      </c>
      <c r="F9" s="71">
        <v>-43173.35</v>
      </c>
      <c r="G9" s="71">
        <f t="shared" si="0"/>
        <v>2510085.1200000001</v>
      </c>
    </row>
    <row r="10" spans="1:7" x14ac:dyDescent="0.25">
      <c r="A10" s="69" t="s">
        <v>100</v>
      </c>
      <c r="B10" s="69" t="s">
        <v>128</v>
      </c>
      <c r="C10" s="70">
        <v>2019</v>
      </c>
      <c r="D10" s="70">
        <v>700946</v>
      </c>
      <c r="E10" s="71">
        <v>673340.04</v>
      </c>
      <c r="F10" s="71">
        <v>-12870.31</v>
      </c>
      <c r="G10" s="71">
        <f t="shared" si="0"/>
        <v>660469.73</v>
      </c>
    </row>
    <row r="11" spans="1:7" x14ac:dyDescent="0.25">
      <c r="A11" s="69" t="s">
        <v>16</v>
      </c>
      <c r="B11" s="69" t="s">
        <v>82</v>
      </c>
      <c r="C11" s="70">
        <v>2019</v>
      </c>
      <c r="D11" s="70">
        <v>700929</v>
      </c>
      <c r="E11" s="71">
        <v>4294</v>
      </c>
      <c r="F11" s="71">
        <v>8.73</v>
      </c>
      <c r="G11" s="71">
        <f t="shared" si="0"/>
        <v>4302.7299999999996</v>
      </c>
    </row>
    <row r="12" spans="1:7" x14ac:dyDescent="0.25">
      <c r="A12" s="69" t="s">
        <v>16</v>
      </c>
      <c r="B12" s="69" t="s">
        <v>83</v>
      </c>
      <c r="C12" s="70">
        <v>2019</v>
      </c>
      <c r="D12" s="70">
        <v>700938</v>
      </c>
      <c r="E12" s="71">
        <v>14182.8</v>
      </c>
      <c r="F12" s="71">
        <v>-78.680000000000007</v>
      </c>
      <c r="G12" s="71">
        <f t="shared" si="0"/>
        <v>14104.119999999999</v>
      </c>
    </row>
    <row r="13" spans="1:7" x14ac:dyDescent="0.25">
      <c r="A13" s="69" t="s">
        <v>102</v>
      </c>
      <c r="B13" s="69" t="s">
        <v>105</v>
      </c>
      <c r="C13" s="70">
        <v>2019</v>
      </c>
      <c r="D13" s="70">
        <v>700939</v>
      </c>
      <c r="E13" s="71">
        <v>40329.1</v>
      </c>
      <c r="F13" s="71">
        <v>74.44</v>
      </c>
      <c r="G13" s="71">
        <f t="shared" si="0"/>
        <v>40403.54</v>
      </c>
    </row>
    <row r="14" spans="1:7" x14ac:dyDescent="0.25">
      <c r="A14" s="69" t="s">
        <v>103</v>
      </c>
      <c r="B14" s="69" t="s">
        <v>105</v>
      </c>
      <c r="C14" s="70">
        <v>2019</v>
      </c>
      <c r="D14" s="70">
        <v>700941</v>
      </c>
      <c r="E14" s="71">
        <v>2354.1</v>
      </c>
      <c r="F14" s="71">
        <v>0</v>
      </c>
      <c r="G14" s="71">
        <f t="shared" si="0"/>
        <v>2354.1</v>
      </c>
    </row>
    <row r="15" spans="1:7" x14ac:dyDescent="0.25">
      <c r="A15" s="69" t="s">
        <v>101</v>
      </c>
      <c r="B15" s="69" t="s">
        <v>104</v>
      </c>
      <c r="C15" s="70">
        <v>2019</v>
      </c>
      <c r="D15" s="70">
        <v>700935</v>
      </c>
      <c r="E15" s="71">
        <v>5667175.3499999996</v>
      </c>
      <c r="F15" s="71">
        <v>-60098.6</v>
      </c>
      <c r="G15" s="71">
        <f t="shared" si="0"/>
        <v>5607076.75</v>
      </c>
    </row>
    <row r="16" spans="1:7" x14ac:dyDescent="0.25">
      <c r="A16" s="69" t="s">
        <v>75</v>
      </c>
      <c r="B16" s="69" t="s">
        <v>80</v>
      </c>
      <c r="C16" s="70">
        <v>2019</v>
      </c>
      <c r="D16" s="70">
        <v>700940</v>
      </c>
      <c r="E16" s="71">
        <v>329753.98</v>
      </c>
      <c r="F16" s="71">
        <v>4925.55</v>
      </c>
      <c r="G16" s="71">
        <f t="shared" si="0"/>
        <v>334679.52999999997</v>
      </c>
    </row>
    <row r="17" spans="1:7" x14ac:dyDescent="0.25">
      <c r="A17" s="69" t="s">
        <v>100</v>
      </c>
      <c r="B17" s="69" t="s">
        <v>84</v>
      </c>
      <c r="C17" s="70">
        <v>2019</v>
      </c>
      <c r="D17" s="70">
        <v>700931</v>
      </c>
      <c r="E17" s="71">
        <v>9066.73</v>
      </c>
      <c r="F17" s="71">
        <v>504.51</v>
      </c>
      <c r="G17" s="71">
        <f t="shared" si="0"/>
        <v>9571.24</v>
      </c>
    </row>
    <row r="18" spans="1:7" x14ac:dyDescent="0.25">
      <c r="A18" s="69" t="s">
        <v>99</v>
      </c>
      <c r="B18" s="69"/>
      <c r="C18" s="70">
        <v>2019</v>
      </c>
      <c r="D18" s="70">
        <v>700942</v>
      </c>
      <c r="E18" s="71">
        <v>13696.3</v>
      </c>
      <c r="F18" s="71">
        <v>-373.63</v>
      </c>
      <c r="G18" s="71">
        <f t="shared" si="0"/>
        <v>13322.67</v>
      </c>
    </row>
    <row r="19" spans="1:7" x14ac:dyDescent="0.25">
      <c r="A19" s="69" t="s">
        <v>99</v>
      </c>
      <c r="B19" s="69" t="s">
        <v>68</v>
      </c>
      <c r="C19" s="70">
        <v>2019</v>
      </c>
      <c r="D19" s="70">
        <v>700947</v>
      </c>
      <c r="E19" s="71">
        <v>174.88</v>
      </c>
      <c r="F19" s="71">
        <v>17.170000000000002</v>
      </c>
      <c r="G19" s="71">
        <f t="shared" si="0"/>
        <v>192.05</v>
      </c>
    </row>
    <row r="20" spans="1:7" x14ac:dyDescent="0.25">
      <c r="A20" s="69" t="s">
        <v>30</v>
      </c>
      <c r="B20" s="69" t="s">
        <v>106</v>
      </c>
      <c r="C20" s="70">
        <v>2019</v>
      </c>
      <c r="D20" s="70">
        <v>700908</v>
      </c>
      <c r="E20" s="71">
        <v>2974368.13</v>
      </c>
      <c r="F20" s="71">
        <v>138911.49</v>
      </c>
      <c r="G20" s="71">
        <f t="shared" si="0"/>
        <v>3113279.62</v>
      </c>
    </row>
    <row r="21" spans="1:7" x14ac:dyDescent="0.25">
      <c r="A21" s="69" t="s">
        <v>30</v>
      </c>
      <c r="B21" s="69" t="s">
        <v>107</v>
      </c>
      <c r="C21" s="70">
        <v>2019</v>
      </c>
      <c r="D21" s="70">
        <v>700909</v>
      </c>
      <c r="E21" s="71">
        <v>7404472.1600000001</v>
      </c>
      <c r="F21" s="71">
        <v>-563718.32999999996</v>
      </c>
      <c r="G21" s="71">
        <f t="shared" si="0"/>
        <v>6840753.8300000001</v>
      </c>
    </row>
    <row r="22" spans="1:7" x14ac:dyDescent="0.25">
      <c r="A22" s="69" t="s">
        <v>30</v>
      </c>
      <c r="B22" s="69" t="s">
        <v>106</v>
      </c>
      <c r="C22" s="70">
        <v>2019</v>
      </c>
      <c r="D22" s="70" t="s">
        <v>92</v>
      </c>
      <c r="E22" s="71">
        <v>200</v>
      </c>
      <c r="F22" s="71">
        <v>0</v>
      </c>
      <c r="G22" s="71">
        <f t="shared" si="0"/>
        <v>200</v>
      </c>
    </row>
    <row r="23" spans="1:7" x14ac:dyDescent="0.25">
      <c r="A23" s="69" t="s">
        <v>30</v>
      </c>
      <c r="B23" s="69" t="s">
        <v>106</v>
      </c>
      <c r="C23" s="70">
        <v>2019</v>
      </c>
      <c r="D23" s="70" t="s">
        <v>93</v>
      </c>
      <c r="E23" s="71">
        <v>1000</v>
      </c>
      <c r="F23" s="71">
        <v>0</v>
      </c>
      <c r="G23" s="71">
        <f t="shared" si="0"/>
        <v>1000</v>
      </c>
    </row>
    <row r="24" spans="1:7" x14ac:dyDescent="0.25">
      <c r="A24" s="69" t="s">
        <v>30</v>
      </c>
      <c r="B24" s="69" t="s">
        <v>106</v>
      </c>
      <c r="C24" s="70">
        <v>2019</v>
      </c>
      <c r="D24" s="70" t="s">
        <v>94</v>
      </c>
      <c r="E24" s="71">
        <v>160000</v>
      </c>
      <c r="F24" s="71">
        <v>0</v>
      </c>
      <c r="G24" s="71">
        <f t="shared" si="0"/>
        <v>160000</v>
      </c>
    </row>
    <row r="25" spans="1:7" x14ac:dyDescent="0.25">
      <c r="A25" s="69" t="s">
        <v>30</v>
      </c>
      <c r="B25" s="69" t="s">
        <v>106</v>
      </c>
      <c r="C25" s="70">
        <v>2019</v>
      </c>
      <c r="D25" s="70" t="s">
        <v>95</v>
      </c>
      <c r="E25" s="71">
        <v>1531.62</v>
      </c>
      <c r="F25" s="71">
        <v>0</v>
      </c>
      <c r="G25" s="71">
        <f t="shared" si="0"/>
        <v>1531.62</v>
      </c>
    </row>
    <row r="26" spans="1:7" x14ac:dyDescent="0.25">
      <c r="A26" s="69" t="s">
        <v>30</v>
      </c>
      <c r="B26" s="69" t="s">
        <v>106</v>
      </c>
      <c r="C26" s="70">
        <v>2019</v>
      </c>
      <c r="D26" s="70" t="s">
        <v>96</v>
      </c>
      <c r="E26" s="71">
        <v>142503</v>
      </c>
      <c r="F26" s="71">
        <v>0</v>
      </c>
      <c r="G26" s="71">
        <f t="shared" si="0"/>
        <v>142503</v>
      </c>
    </row>
    <row r="27" spans="1:7" x14ac:dyDescent="0.25">
      <c r="A27" s="69" t="s">
        <v>30</v>
      </c>
      <c r="B27" s="69" t="s">
        <v>107</v>
      </c>
      <c r="C27" s="70">
        <v>2019</v>
      </c>
      <c r="D27" s="70" t="s">
        <v>97</v>
      </c>
      <c r="E27" s="71">
        <v>40000</v>
      </c>
      <c r="F27" s="71">
        <v>0</v>
      </c>
      <c r="G27" s="71">
        <f t="shared" si="0"/>
        <v>40000</v>
      </c>
    </row>
    <row r="28" spans="1:7" x14ac:dyDescent="0.25">
      <c r="A28" s="69" t="s">
        <v>86</v>
      </c>
      <c r="B28" s="69" t="s">
        <v>87</v>
      </c>
      <c r="C28" s="70">
        <v>2019</v>
      </c>
      <c r="D28" s="70">
        <v>700910</v>
      </c>
      <c r="E28" s="71">
        <v>1641.62</v>
      </c>
      <c r="F28" s="71">
        <v>0</v>
      </c>
      <c r="G28" s="71">
        <f t="shared" si="0"/>
        <v>1641.62</v>
      </c>
    </row>
    <row r="29" spans="1:7" x14ac:dyDescent="0.25">
      <c r="A29" s="69" t="s">
        <v>75</v>
      </c>
      <c r="B29" s="69" t="s">
        <v>108</v>
      </c>
      <c r="C29" s="70">
        <v>2019</v>
      </c>
      <c r="D29" s="70">
        <v>700945</v>
      </c>
      <c r="E29" s="71">
        <v>7929.92</v>
      </c>
      <c r="F29" s="71">
        <v>0</v>
      </c>
      <c r="G29" s="71">
        <f t="shared" si="0"/>
        <v>7929.92</v>
      </c>
    </row>
    <row r="30" spans="1:7" x14ac:dyDescent="0.25">
      <c r="A30" s="69" t="s">
        <v>75</v>
      </c>
      <c r="B30" s="69" t="s">
        <v>109</v>
      </c>
      <c r="C30" s="70">
        <v>2019</v>
      </c>
      <c r="D30" s="70">
        <v>700943</v>
      </c>
      <c r="E30" s="71">
        <v>8809.65</v>
      </c>
      <c r="F30" s="71">
        <v>0</v>
      </c>
      <c r="G30" s="71">
        <f t="shared" si="0"/>
        <v>8809.65</v>
      </c>
    </row>
    <row r="31" spans="1:7" x14ac:dyDescent="0.25">
      <c r="A31" s="69" t="s">
        <v>75</v>
      </c>
      <c r="B31" s="69" t="s">
        <v>110</v>
      </c>
      <c r="C31" s="70">
        <v>2019</v>
      </c>
      <c r="D31" s="70">
        <v>700944</v>
      </c>
      <c r="E31" s="71">
        <v>4284.55</v>
      </c>
      <c r="F31" s="71">
        <v>0</v>
      </c>
      <c r="G31" s="71">
        <f t="shared" si="0"/>
        <v>4284.55</v>
      </c>
    </row>
    <row r="32" spans="1:7" x14ac:dyDescent="0.25">
      <c r="A32" s="69" t="s">
        <v>88</v>
      </c>
      <c r="B32" s="69" t="s">
        <v>111</v>
      </c>
      <c r="C32" s="70">
        <v>2019</v>
      </c>
      <c r="D32" s="70">
        <v>700913</v>
      </c>
      <c r="E32" s="71">
        <v>271.26</v>
      </c>
      <c r="F32" s="71">
        <v>0</v>
      </c>
      <c r="G32" s="71">
        <f t="shared" si="0"/>
        <v>271.26</v>
      </c>
    </row>
    <row r="33" spans="1:7" x14ac:dyDescent="0.25">
      <c r="A33" s="69" t="s">
        <v>88</v>
      </c>
      <c r="B33" s="69" t="s">
        <v>112</v>
      </c>
      <c r="C33" s="70">
        <v>2019</v>
      </c>
      <c r="D33" s="70">
        <v>700914</v>
      </c>
      <c r="E33" s="71">
        <v>474.93</v>
      </c>
      <c r="F33" s="71">
        <v>0</v>
      </c>
      <c r="G33" s="71">
        <f t="shared" si="0"/>
        <v>474.93</v>
      </c>
    </row>
    <row r="34" spans="1:7" x14ac:dyDescent="0.25">
      <c r="A34" s="69" t="s">
        <v>88</v>
      </c>
      <c r="B34" s="69" t="s">
        <v>113</v>
      </c>
      <c r="C34" s="70">
        <v>2019</v>
      </c>
      <c r="D34" s="70">
        <v>700915</v>
      </c>
      <c r="E34" s="71">
        <v>738.66</v>
      </c>
      <c r="F34" s="71">
        <v>0</v>
      </c>
      <c r="G34" s="71">
        <f t="shared" si="0"/>
        <v>738.66</v>
      </c>
    </row>
    <row r="35" spans="1:7" x14ac:dyDescent="0.25">
      <c r="A35" s="69" t="s">
        <v>89</v>
      </c>
      <c r="B35" s="69" t="s">
        <v>114</v>
      </c>
      <c r="C35" s="70">
        <v>2019</v>
      </c>
      <c r="D35" s="70">
        <v>700916</v>
      </c>
      <c r="E35" s="71">
        <v>739.83</v>
      </c>
      <c r="F35" s="71">
        <v>0</v>
      </c>
      <c r="G35" s="71">
        <f t="shared" si="0"/>
        <v>739.83</v>
      </c>
    </row>
    <row r="36" spans="1:7" x14ac:dyDescent="0.25">
      <c r="A36" s="69" t="s">
        <v>98</v>
      </c>
      <c r="B36" s="69" t="s">
        <v>115</v>
      </c>
      <c r="C36" s="70">
        <v>2019</v>
      </c>
      <c r="D36" s="70">
        <v>700917</v>
      </c>
      <c r="E36" s="71">
        <v>1184.07</v>
      </c>
      <c r="F36" s="71">
        <v>0</v>
      </c>
      <c r="G36" s="71">
        <f t="shared" si="0"/>
        <v>1184.07</v>
      </c>
    </row>
    <row r="37" spans="1:7" x14ac:dyDescent="0.25">
      <c r="A37" s="69" t="s">
        <v>98</v>
      </c>
      <c r="B37" s="69" t="s">
        <v>116</v>
      </c>
      <c r="C37" s="70">
        <v>2019</v>
      </c>
      <c r="D37" s="70">
        <v>700918</v>
      </c>
      <c r="E37" s="71">
        <v>1557.71</v>
      </c>
      <c r="F37" s="71">
        <v>0</v>
      </c>
      <c r="G37" s="71">
        <f t="shared" si="0"/>
        <v>1557.71</v>
      </c>
    </row>
    <row r="38" spans="1:7" x14ac:dyDescent="0.25">
      <c r="A38" s="69" t="s">
        <v>98</v>
      </c>
      <c r="B38" s="69" t="s">
        <v>117</v>
      </c>
      <c r="C38" s="70">
        <v>2019</v>
      </c>
      <c r="D38" s="70">
        <v>700919</v>
      </c>
      <c r="E38" s="71">
        <v>2184.7600000000002</v>
      </c>
      <c r="F38" s="71">
        <v>0</v>
      </c>
      <c r="G38" s="71">
        <f t="shared" si="0"/>
        <v>2184.7600000000002</v>
      </c>
    </row>
    <row r="39" spans="1:7" x14ac:dyDescent="0.25">
      <c r="A39" s="69" t="s">
        <v>98</v>
      </c>
      <c r="B39" s="69" t="s">
        <v>118</v>
      </c>
      <c r="C39" s="70">
        <v>2019</v>
      </c>
      <c r="D39" s="70">
        <v>700920</v>
      </c>
      <c r="E39" s="71">
        <v>1404.81</v>
      </c>
      <c r="F39" s="71">
        <v>0</v>
      </c>
      <c r="G39" s="71">
        <f t="shared" si="0"/>
        <v>1404.81</v>
      </c>
    </row>
    <row r="40" spans="1:7" x14ac:dyDescent="0.25">
      <c r="A40" s="69" t="s">
        <v>98</v>
      </c>
      <c r="B40" s="69" t="s">
        <v>119</v>
      </c>
      <c r="C40" s="70">
        <v>2019</v>
      </c>
      <c r="D40" s="70">
        <v>700921</v>
      </c>
      <c r="E40" s="71">
        <v>695.82</v>
      </c>
      <c r="F40" s="71">
        <v>0</v>
      </c>
      <c r="G40" s="71">
        <f t="shared" si="0"/>
        <v>695.82</v>
      </c>
    </row>
    <row r="41" spans="1:7" x14ac:dyDescent="0.25">
      <c r="A41" s="69" t="s">
        <v>98</v>
      </c>
      <c r="B41" s="69" t="s">
        <v>120</v>
      </c>
      <c r="C41" s="70">
        <v>2019</v>
      </c>
      <c r="D41" s="70">
        <v>700922</v>
      </c>
      <c r="E41" s="71">
        <v>752.94</v>
      </c>
      <c r="F41" s="71">
        <v>0</v>
      </c>
      <c r="G41" s="71">
        <f t="shared" si="0"/>
        <v>752.94</v>
      </c>
    </row>
    <row r="42" spans="1:7" x14ac:dyDescent="0.25">
      <c r="A42" s="69" t="s">
        <v>98</v>
      </c>
      <c r="B42" s="69" t="s">
        <v>121</v>
      </c>
      <c r="C42" s="70">
        <v>2019</v>
      </c>
      <c r="D42" s="70">
        <v>700923</v>
      </c>
      <c r="E42" s="71">
        <v>597.75</v>
      </c>
      <c r="F42" s="71">
        <v>0</v>
      </c>
      <c r="G42" s="71">
        <f t="shared" si="0"/>
        <v>597.75</v>
      </c>
    </row>
    <row r="43" spans="1:7" x14ac:dyDescent="0.25">
      <c r="A43" s="69" t="s">
        <v>98</v>
      </c>
      <c r="B43" s="69" t="s">
        <v>122</v>
      </c>
      <c r="C43" s="70">
        <v>2019</v>
      </c>
      <c r="D43" s="70">
        <v>700924</v>
      </c>
      <c r="E43" s="71">
        <v>440.73</v>
      </c>
      <c r="F43" s="71">
        <v>-14.24</v>
      </c>
      <c r="G43" s="71">
        <f t="shared" si="0"/>
        <v>426.49</v>
      </c>
    </row>
    <row r="44" spans="1:7" x14ac:dyDescent="0.25">
      <c r="A44" s="69" t="s">
        <v>98</v>
      </c>
      <c r="B44" s="69" t="s">
        <v>123</v>
      </c>
      <c r="C44" s="70">
        <v>2019</v>
      </c>
      <c r="D44" s="70">
        <v>700925</v>
      </c>
      <c r="E44" s="71">
        <v>128.52000000000001</v>
      </c>
      <c r="F44" s="71">
        <v>0</v>
      </c>
      <c r="G44" s="71">
        <f t="shared" si="0"/>
        <v>128.52000000000001</v>
      </c>
    </row>
    <row r="45" spans="1:7" x14ac:dyDescent="0.25">
      <c r="A45" s="69" t="s">
        <v>98</v>
      </c>
      <c r="B45" s="69" t="s">
        <v>124</v>
      </c>
      <c r="C45" s="70">
        <v>2019</v>
      </c>
      <c r="D45" s="70">
        <v>700926</v>
      </c>
      <c r="E45" s="71">
        <v>801.42</v>
      </c>
      <c r="F45" s="71">
        <v>0</v>
      </c>
      <c r="G45" s="71">
        <f t="shared" si="0"/>
        <v>801.42</v>
      </c>
    </row>
    <row r="46" spans="1:7" x14ac:dyDescent="0.25">
      <c r="A46" s="69" t="s">
        <v>98</v>
      </c>
      <c r="B46" s="69" t="s">
        <v>125</v>
      </c>
      <c r="C46" s="70">
        <v>2019</v>
      </c>
      <c r="D46" s="70">
        <v>700927</v>
      </c>
      <c r="E46" s="71">
        <v>907.02</v>
      </c>
      <c r="F46" s="71">
        <v>0</v>
      </c>
      <c r="G46" s="71">
        <f t="shared" si="0"/>
        <v>907.02</v>
      </c>
    </row>
    <row r="47" spans="1:7" x14ac:dyDescent="0.25">
      <c r="A47" s="69" t="s">
        <v>98</v>
      </c>
      <c r="B47" s="69" t="s">
        <v>126</v>
      </c>
      <c r="C47" s="70">
        <v>2019</v>
      </c>
      <c r="D47" s="70">
        <v>700928</v>
      </c>
      <c r="E47" s="71">
        <v>57.12</v>
      </c>
      <c r="F47" s="71">
        <v>0</v>
      </c>
      <c r="G47" s="71">
        <f t="shared" si="0"/>
        <v>57.12</v>
      </c>
    </row>
    <row r="48" spans="1:7" x14ac:dyDescent="0.25">
      <c r="A48" s="69" t="s">
        <v>9</v>
      </c>
      <c r="B48" s="69" t="s">
        <v>10</v>
      </c>
      <c r="C48" s="70">
        <v>2019</v>
      </c>
      <c r="D48" s="70">
        <v>701000</v>
      </c>
      <c r="E48" s="71">
        <v>399.72</v>
      </c>
      <c r="F48" s="71">
        <v>0</v>
      </c>
      <c r="G48" s="71">
        <f t="shared" si="0"/>
        <v>399.72</v>
      </c>
    </row>
    <row r="49" spans="1:7" x14ac:dyDescent="0.25">
      <c r="A49" s="69" t="s">
        <v>69</v>
      </c>
      <c r="B49" s="69" t="s">
        <v>127</v>
      </c>
      <c r="C49" s="70">
        <v>2019</v>
      </c>
      <c r="D49" s="70">
        <v>700936</v>
      </c>
      <c r="E49" s="71">
        <v>4283.4799999999996</v>
      </c>
      <c r="F49" s="71">
        <v>602.77</v>
      </c>
      <c r="G49" s="71">
        <f t="shared" si="0"/>
        <v>4886.25</v>
      </c>
    </row>
    <row r="50" spans="1:7" x14ac:dyDescent="0.25">
      <c r="A50" s="69" t="s">
        <v>9</v>
      </c>
      <c r="B50" s="69" t="s">
        <v>72</v>
      </c>
      <c r="C50" s="70">
        <v>2019</v>
      </c>
      <c r="D50" s="70">
        <v>700961</v>
      </c>
      <c r="E50" s="71">
        <v>8026.45</v>
      </c>
      <c r="F50" s="71">
        <v>-145.54</v>
      </c>
      <c r="G50" s="71">
        <f t="shared" si="0"/>
        <v>7880.91</v>
      </c>
    </row>
    <row r="51" spans="1:7" x14ac:dyDescent="0.25">
      <c r="A51" s="69" t="s">
        <v>9</v>
      </c>
      <c r="B51" s="69" t="s">
        <v>91</v>
      </c>
      <c r="C51" s="70">
        <v>2019</v>
      </c>
      <c r="D51" s="70">
        <v>701042</v>
      </c>
      <c r="E51" s="71">
        <v>326.49</v>
      </c>
      <c r="F51" s="71">
        <v>0</v>
      </c>
      <c r="G51" s="71">
        <f t="shared" si="0"/>
        <v>326.49</v>
      </c>
    </row>
    <row r="53" spans="1:7" ht="21" x14ac:dyDescent="0.25">
      <c r="D53" s="72"/>
      <c r="E53" s="80" t="s">
        <v>31</v>
      </c>
      <c r="F53" s="80" t="s">
        <v>32</v>
      </c>
      <c r="G53" s="80" t="s">
        <v>33</v>
      </c>
    </row>
    <row r="54" spans="1:7" x14ac:dyDescent="0.25">
      <c r="D54" s="72"/>
      <c r="E54" s="77" t="s">
        <v>34</v>
      </c>
      <c r="F54" s="77" t="s">
        <v>34</v>
      </c>
      <c r="G54" s="77" t="s">
        <v>34</v>
      </c>
    </row>
    <row r="55" spans="1:7" x14ac:dyDescent="0.25">
      <c r="D55" s="81" t="s">
        <v>35</v>
      </c>
      <c r="E55" s="71">
        <f>SUM(E4:E51)</f>
        <v>20473480.250000007</v>
      </c>
      <c r="F55" s="71">
        <f>SUM(F4:F51)</f>
        <v>-542592.07999999996</v>
      </c>
      <c r="G55" s="71">
        <f>SUM(G4:G51)</f>
        <v>19930888.170000002</v>
      </c>
    </row>
  </sheetData>
  <autoFilter ref="A4:G51" xr:uid="{00000000-0009-0000-0000-000014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584C-177C-4B40-B8E2-D113A4640B02}">
  <dimension ref="A1:G59"/>
  <sheetViews>
    <sheetView topLeftCell="A16" workbookViewId="0">
      <selection activeCell="F57" sqref="F57"/>
    </sheetView>
  </sheetViews>
  <sheetFormatPr defaultColWidth="12.453125" defaultRowHeight="10.5" x14ac:dyDescent="0.25"/>
  <cols>
    <col min="1" max="1" width="56.54296875" style="68" customWidth="1"/>
    <col min="2" max="2" width="82.453125" style="68" bestFit="1" customWidth="1"/>
    <col min="3" max="3" width="16.81640625" style="68" bestFit="1" customWidth="1"/>
    <col min="4" max="4" width="27.81640625" style="247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2023</v>
      </c>
      <c r="C1" s="67"/>
      <c r="E1" s="67"/>
      <c r="F1" s="67"/>
      <c r="G1" s="67"/>
    </row>
    <row r="2" spans="1:7" x14ac:dyDescent="0.25">
      <c r="A2" s="77" t="s">
        <v>1</v>
      </c>
      <c r="B2" s="66" t="s">
        <v>2</v>
      </c>
      <c r="C2" s="67"/>
      <c r="E2" s="67"/>
      <c r="F2" s="67"/>
      <c r="G2" s="67"/>
    </row>
    <row r="3" spans="1:7" x14ac:dyDescent="0.25">
      <c r="E3" s="67"/>
      <c r="F3" s="67"/>
      <c r="G3" s="67"/>
    </row>
    <row r="4" spans="1:7" ht="21" x14ac:dyDescent="0.25">
      <c r="A4" s="229" t="s">
        <v>3</v>
      </c>
      <c r="B4" s="229" t="s">
        <v>4</v>
      </c>
      <c r="C4" s="229" t="s">
        <v>74</v>
      </c>
      <c r="D4" s="248" t="s">
        <v>5</v>
      </c>
      <c r="E4" s="229" t="s">
        <v>6</v>
      </c>
      <c r="F4" s="229" t="s">
        <v>7</v>
      </c>
      <c r="G4" s="229" t="s">
        <v>8</v>
      </c>
    </row>
    <row r="5" spans="1:7" x14ac:dyDescent="0.25">
      <c r="A5" s="69" t="s">
        <v>385</v>
      </c>
      <c r="B5" s="69" t="s">
        <v>79</v>
      </c>
      <c r="C5" s="70">
        <v>2023</v>
      </c>
      <c r="D5" s="76">
        <v>700930</v>
      </c>
      <c r="E5" s="71">
        <v>186.51</v>
      </c>
      <c r="F5" s="71">
        <v>2.5099999999999998</v>
      </c>
      <c r="G5" s="71">
        <f>E5+F5</f>
        <v>189.01999999999998</v>
      </c>
    </row>
    <row r="6" spans="1:7" x14ac:dyDescent="0.25">
      <c r="A6" s="69" t="s">
        <v>324</v>
      </c>
      <c r="B6" s="69" t="s">
        <v>363</v>
      </c>
      <c r="C6" s="70">
        <v>2023</v>
      </c>
      <c r="D6" s="76">
        <v>700912</v>
      </c>
      <c r="E6" s="71">
        <v>310966.33</v>
      </c>
      <c r="F6" s="71">
        <v>-7903.87</v>
      </c>
      <c r="G6" s="71">
        <f t="shared" ref="G6:G54" si="0">E6+F6</f>
        <v>303062.46000000002</v>
      </c>
    </row>
    <row r="7" spans="1:7" x14ac:dyDescent="0.25">
      <c r="A7" s="69" t="s">
        <v>385</v>
      </c>
      <c r="B7" s="69" t="s">
        <v>80</v>
      </c>
      <c r="C7" s="70">
        <v>2023</v>
      </c>
      <c r="D7" s="76">
        <v>700933</v>
      </c>
      <c r="E7" s="71">
        <v>9782</v>
      </c>
      <c r="F7" s="71">
        <v>90.73</v>
      </c>
      <c r="G7" s="71">
        <f t="shared" si="0"/>
        <v>9872.73</v>
      </c>
    </row>
    <row r="8" spans="1:7" x14ac:dyDescent="0.25">
      <c r="A8" s="69" t="s">
        <v>385</v>
      </c>
      <c r="B8" s="69" t="s">
        <v>80</v>
      </c>
      <c r="C8" s="70">
        <v>2023</v>
      </c>
      <c r="D8" s="76">
        <v>700934</v>
      </c>
      <c r="E8" s="71">
        <v>3647</v>
      </c>
      <c r="F8" s="71">
        <v>6.17</v>
      </c>
      <c r="G8" s="71">
        <f t="shared" si="0"/>
        <v>3653.17</v>
      </c>
    </row>
    <row r="9" spans="1:7" x14ac:dyDescent="0.25">
      <c r="A9" s="69" t="s">
        <v>325</v>
      </c>
      <c r="B9" s="69" t="s">
        <v>81</v>
      </c>
      <c r="C9" s="70">
        <v>2023</v>
      </c>
      <c r="D9" s="76">
        <v>700937</v>
      </c>
      <c r="E9" s="71">
        <v>1948259.76</v>
      </c>
      <c r="F9" s="71">
        <v>-1763.27</v>
      </c>
      <c r="G9" s="71">
        <f t="shared" si="0"/>
        <v>1946496.49</v>
      </c>
    </row>
    <row r="10" spans="1:7" x14ac:dyDescent="0.25">
      <c r="A10" s="69" t="s">
        <v>326</v>
      </c>
      <c r="B10" s="69" t="s">
        <v>327</v>
      </c>
      <c r="C10" s="70">
        <v>2023</v>
      </c>
      <c r="D10" s="76">
        <v>700946</v>
      </c>
      <c r="E10" s="71">
        <v>609641.99</v>
      </c>
      <c r="F10" s="71">
        <v>-5367.35</v>
      </c>
      <c r="G10" s="71">
        <f t="shared" si="0"/>
        <v>604274.64</v>
      </c>
    </row>
    <row r="11" spans="1:7" x14ac:dyDescent="0.25">
      <c r="A11" s="69" t="s">
        <v>325</v>
      </c>
      <c r="B11" s="69" t="s">
        <v>82</v>
      </c>
      <c r="C11" s="70">
        <v>2023</v>
      </c>
      <c r="D11" s="76">
        <v>700929</v>
      </c>
      <c r="E11" s="71">
        <v>5381</v>
      </c>
      <c r="F11" s="71">
        <v>113.76</v>
      </c>
      <c r="G11" s="71">
        <f t="shared" si="0"/>
        <v>5494.76</v>
      </c>
    </row>
    <row r="12" spans="1:7" x14ac:dyDescent="0.25">
      <c r="A12" s="69" t="s">
        <v>325</v>
      </c>
      <c r="B12" s="69" t="s">
        <v>83</v>
      </c>
      <c r="C12" s="70">
        <v>2023</v>
      </c>
      <c r="D12" s="76">
        <v>700938</v>
      </c>
      <c r="E12" s="71">
        <v>19425.5</v>
      </c>
      <c r="F12" s="71">
        <v>0</v>
      </c>
      <c r="G12" s="71">
        <f t="shared" si="0"/>
        <v>19425.5</v>
      </c>
    </row>
    <row r="13" spans="1:7" x14ac:dyDescent="0.25">
      <c r="A13" s="69" t="s">
        <v>328</v>
      </c>
      <c r="B13" s="69" t="s">
        <v>286</v>
      </c>
      <c r="C13" s="70">
        <v>2023</v>
      </c>
      <c r="D13" s="76">
        <v>700939</v>
      </c>
      <c r="E13" s="71">
        <v>28464.68</v>
      </c>
      <c r="F13" s="71">
        <v>1987.1</v>
      </c>
      <c r="G13" s="71">
        <f t="shared" si="0"/>
        <v>30451.78</v>
      </c>
    </row>
    <row r="14" spans="1:7" x14ac:dyDescent="0.25">
      <c r="A14" s="69" t="s">
        <v>329</v>
      </c>
      <c r="B14" s="69" t="s">
        <v>330</v>
      </c>
      <c r="C14" s="70">
        <v>2023</v>
      </c>
      <c r="D14" s="76">
        <v>700935</v>
      </c>
      <c r="E14" s="71">
        <v>4785870.37</v>
      </c>
      <c r="F14" s="71">
        <v>71976.3</v>
      </c>
      <c r="G14" s="71">
        <f t="shared" si="0"/>
        <v>4857846.67</v>
      </c>
    </row>
    <row r="15" spans="1:7" x14ac:dyDescent="0.25">
      <c r="A15" s="69" t="s">
        <v>385</v>
      </c>
      <c r="B15" s="69" t="s">
        <v>331</v>
      </c>
      <c r="C15" s="70">
        <v>2023</v>
      </c>
      <c r="D15" s="76">
        <v>700940</v>
      </c>
      <c r="E15" s="71">
        <v>212766.04</v>
      </c>
      <c r="F15" s="71">
        <v>5885.67</v>
      </c>
      <c r="G15" s="71">
        <f t="shared" si="0"/>
        <v>218651.71000000002</v>
      </c>
    </row>
    <row r="16" spans="1:7" x14ac:dyDescent="0.25">
      <c r="A16" s="69" t="s">
        <v>324</v>
      </c>
      <c r="B16" s="69" t="s">
        <v>84</v>
      </c>
      <c r="C16" s="70">
        <v>2023</v>
      </c>
      <c r="D16" s="76">
        <v>700931</v>
      </c>
      <c r="E16" s="71">
        <v>71368.13</v>
      </c>
      <c r="F16" s="71">
        <v>3505.19</v>
      </c>
      <c r="G16" s="71">
        <f t="shared" si="0"/>
        <v>74873.320000000007</v>
      </c>
    </row>
    <row r="17" spans="1:7" x14ac:dyDescent="0.25">
      <c r="A17" s="69" t="s">
        <v>85</v>
      </c>
      <c r="B17" s="69"/>
      <c r="C17" s="70">
        <v>2023</v>
      </c>
      <c r="D17" s="76">
        <v>700942</v>
      </c>
      <c r="E17" s="71">
        <v>9976.39</v>
      </c>
      <c r="F17" s="71">
        <v>11.87</v>
      </c>
      <c r="G17" s="71">
        <f t="shared" si="0"/>
        <v>9988.26</v>
      </c>
    </row>
    <row r="18" spans="1:7" x14ac:dyDescent="0.25">
      <c r="A18" s="69" t="s">
        <v>85</v>
      </c>
      <c r="B18" s="69" t="s">
        <v>68</v>
      </c>
      <c r="C18" s="70">
        <v>2023</v>
      </c>
      <c r="D18" s="76">
        <v>700947</v>
      </c>
      <c r="E18" s="71">
        <v>216.97</v>
      </c>
      <c r="F18" s="71">
        <v>2.92</v>
      </c>
      <c r="G18" s="71">
        <f t="shared" si="0"/>
        <v>219.89</v>
      </c>
    </row>
    <row r="19" spans="1:7" x14ac:dyDescent="0.25">
      <c r="A19" s="69" t="s">
        <v>332</v>
      </c>
      <c r="B19" s="69" t="s">
        <v>333</v>
      </c>
      <c r="C19" s="70">
        <v>2023</v>
      </c>
      <c r="D19" s="76">
        <v>700908</v>
      </c>
      <c r="E19" s="71">
        <v>3047066.2906240006</v>
      </c>
      <c r="F19" s="71">
        <v>-54241</v>
      </c>
      <c r="G19" s="71">
        <f t="shared" si="0"/>
        <v>2992825.2906240006</v>
      </c>
    </row>
    <row r="20" spans="1:7" x14ac:dyDescent="0.25">
      <c r="A20" s="69" t="s">
        <v>332</v>
      </c>
      <c r="B20" s="69" t="s">
        <v>334</v>
      </c>
      <c r="C20" s="70">
        <v>2023</v>
      </c>
      <c r="D20" s="76">
        <v>700909</v>
      </c>
      <c r="E20" s="71">
        <v>4174340.3668879997</v>
      </c>
      <c r="F20" s="71">
        <v>22318.09</v>
      </c>
      <c r="G20" s="71">
        <f t="shared" si="0"/>
        <v>4196658.4568879995</v>
      </c>
    </row>
    <row r="21" spans="1:7" x14ac:dyDescent="0.25">
      <c r="A21" s="69" t="s">
        <v>332</v>
      </c>
      <c r="B21" s="69" t="s">
        <v>333</v>
      </c>
      <c r="C21" s="70">
        <v>2023</v>
      </c>
      <c r="D21" s="76" t="s">
        <v>92</v>
      </c>
      <c r="E21" s="71">
        <v>200</v>
      </c>
      <c r="F21" s="71">
        <v>0</v>
      </c>
      <c r="G21" s="71">
        <f t="shared" si="0"/>
        <v>200</v>
      </c>
    </row>
    <row r="22" spans="1:7" x14ac:dyDescent="0.25">
      <c r="A22" s="69" t="s">
        <v>332</v>
      </c>
      <c r="B22" s="69" t="s">
        <v>333</v>
      </c>
      <c r="C22" s="70">
        <v>2023</v>
      </c>
      <c r="D22" s="76" t="s">
        <v>93</v>
      </c>
      <c r="E22" s="71">
        <v>1000</v>
      </c>
      <c r="F22" s="71">
        <v>0</v>
      </c>
      <c r="G22" s="71">
        <f t="shared" si="0"/>
        <v>1000</v>
      </c>
    </row>
    <row r="23" spans="1:7" x14ac:dyDescent="0.25">
      <c r="A23" s="69" t="s">
        <v>332</v>
      </c>
      <c r="B23" s="69" t="s">
        <v>333</v>
      </c>
      <c r="C23" s="70">
        <v>2023</v>
      </c>
      <c r="D23" s="76" t="s">
        <v>94</v>
      </c>
      <c r="E23" s="71">
        <v>80000</v>
      </c>
      <c r="F23" s="71">
        <v>0</v>
      </c>
      <c r="G23" s="71">
        <f t="shared" si="0"/>
        <v>80000</v>
      </c>
    </row>
    <row r="24" spans="1:7" x14ac:dyDescent="0.25">
      <c r="A24" s="69" t="s">
        <v>332</v>
      </c>
      <c r="B24" s="69" t="s">
        <v>333</v>
      </c>
      <c r="C24" s="70">
        <v>2023</v>
      </c>
      <c r="D24" s="76" t="s">
        <v>360</v>
      </c>
      <c r="E24" s="71">
        <v>0</v>
      </c>
      <c r="F24" s="71">
        <v>0</v>
      </c>
      <c r="G24" s="71">
        <f t="shared" si="0"/>
        <v>0</v>
      </c>
    </row>
    <row r="25" spans="1:7" x14ac:dyDescent="0.25">
      <c r="A25" s="69" t="s">
        <v>332</v>
      </c>
      <c r="B25" s="69" t="s">
        <v>333</v>
      </c>
      <c r="C25" s="70">
        <v>2023</v>
      </c>
      <c r="D25" s="76" t="s">
        <v>95</v>
      </c>
      <c r="E25" s="71">
        <v>1110.77</v>
      </c>
      <c r="F25" s="71">
        <v>0</v>
      </c>
      <c r="G25" s="71">
        <f t="shared" si="0"/>
        <v>1110.77</v>
      </c>
    </row>
    <row r="26" spans="1:7" x14ac:dyDescent="0.25">
      <c r="A26" s="69" t="s">
        <v>332</v>
      </c>
      <c r="B26" s="69" t="s">
        <v>333</v>
      </c>
      <c r="C26" s="70">
        <v>2023</v>
      </c>
      <c r="D26" s="76" t="s">
        <v>96</v>
      </c>
      <c r="E26" s="71">
        <v>112565.85</v>
      </c>
      <c r="F26" s="71">
        <v>0</v>
      </c>
      <c r="G26" s="71">
        <f t="shared" si="0"/>
        <v>112565.85</v>
      </c>
    </row>
    <row r="27" spans="1:7" x14ac:dyDescent="0.25">
      <c r="A27" s="69" t="s">
        <v>332</v>
      </c>
      <c r="B27" s="69" t="s">
        <v>334</v>
      </c>
      <c r="C27" s="70">
        <v>2023</v>
      </c>
      <c r="D27" s="76" t="s">
        <v>97</v>
      </c>
      <c r="E27" s="71">
        <v>20000</v>
      </c>
      <c r="F27" s="71">
        <v>0</v>
      </c>
      <c r="G27" s="71">
        <f t="shared" si="0"/>
        <v>20000</v>
      </c>
    </row>
    <row r="28" spans="1:7" x14ac:dyDescent="0.25">
      <c r="A28" s="69" t="s">
        <v>387</v>
      </c>
      <c r="B28" s="69" t="s">
        <v>87</v>
      </c>
      <c r="C28" s="70">
        <v>2023</v>
      </c>
      <c r="D28" s="76">
        <v>700910</v>
      </c>
      <c r="E28" s="71">
        <v>496</v>
      </c>
      <c r="F28" s="71">
        <v>0</v>
      </c>
      <c r="G28" s="71">
        <f t="shared" si="0"/>
        <v>496</v>
      </c>
    </row>
    <row r="29" spans="1:7" x14ac:dyDescent="0.25">
      <c r="A29" s="69" t="s">
        <v>385</v>
      </c>
      <c r="B29" s="69" t="s">
        <v>389</v>
      </c>
      <c r="C29" s="70">
        <v>2023</v>
      </c>
      <c r="D29" s="76">
        <v>700945</v>
      </c>
      <c r="E29" s="71">
        <v>4267.4799999999996</v>
      </c>
      <c r="F29" s="71">
        <v>-608.72</v>
      </c>
      <c r="G29" s="71">
        <f t="shared" si="0"/>
        <v>3658.7599999999993</v>
      </c>
    </row>
    <row r="30" spans="1:7" x14ac:dyDescent="0.25">
      <c r="A30" s="69" t="s">
        <v>385</v>
      </c>
      <c r="B30" s="69" t="s">
        <v>336</v>
      </c>
      <c r="C30" s="70">
        <v>2023</v>
      </c>
      <c r="D30" s="76">
        <v>700943</v>
      </c>
      <c r="E30" s="71">
        <v>4142.6400000000003</v>
      </c>
      <c r="F30" s="71">
        <v>0</v>
      </c>
      <c r="G30" s="71">
        <f t="shared" si="0"/>
        <v>4142.6400000000003</v>
      </c>
    </row>
    <row r="31" spans="1:7" x14ac:dyDescent="0.25">
      <c r="A31" s="69" t="s">
        <v>385</v>
      </c>
      <c r="B31" s="69" t="s">
        <v>389</v>
      </c>
      <c r="C31" s="70">
        <v>2023</v>
      </c>
      <c r="D31" s="76">
        <v>700944</v>
      </c>
      <c r="E31" s="71">
        <v>3425.73</v>
      </c>
      <c r="F31" s="71">
        <v>0</v>
      </c>
      <c r="G31" s="71">
        <f t="shared" si="0"/>
        <v>3425.73</v>
      </c>
    </row>
    <row r="32" spans="1:7" x14ac:dyDescent="0.25">
      <c r="A32" s="69" t="s">
        <v>410</v>
      </c>
      <c r="B32" s="69" t="s">
        <v>411</v>
      </c>
      <c r="C32" s="70">
        <v>2023</v>
      </c>
      <c r="D32" s="76">
        <v>700913</v>
      </c>
      <c r="E32" s="71">
        <v>278.88</v>
      </c>
      <c r="F32" s="71">
        <v>0</v>
      </c>
      <c r="G32" s="71">
        <f t="shared" si="0"/>
        <v>278.88</v>
      </c>
    </row>
    <row r="33" spans="1:7" x14ac:dyDescent="0.25">
      <c r="A33" s="69" t="s">
        <v>410</v>
      </c>
      <c r="B33" s="69" t="s">
        <v>396</v>
      </c>
      <c r="C33" s="70">
        <v>2023</v>
      </c>
      <c r="D33" s="76">
        <v>700914</v>
      </c>
      <c r="E33" s="71">
        <v>434.25</v>
      </c>
      <c r="F33" s="71">
        <v>0</v>
      </c>
      <c r="G33" s="71">
        <f t="shared" si="0"/>
        <v>434.25</v>
      </c>
    </row>
    <row r="34" spans="1:7" x14ac:dyDescent="0.25">
      <c r="A34" s="69" t="s">
        <v>410</v>
      </c>
      <c r="B34" s="69" t="s">
        <v>397</v>
      </c>
      <c r="C34" s="70">
        <v>2023</v>
      </c>
      <c r="D34" s="76">
        <v>700915</v>
      </c>
      <c r="E34" s="71">
        <v>148.61000000000001</v>
      </c>
      <c r="F34" s="71">
        <v>115.18</v>
      </c>
      <c r="G34" s="71">
        <f t="shared" si="0"/>
        <v>263.79000000000002</v>
      </c>
    </row>
    <row r="35" spans="1:7" x14ac:dyDescent="0.25">
      <c r="A35" s="69" t="s">
        <v>410</v>
      </c>
      <c r="B35" s="69" t="s">
        <v>412</v>
      </c>
      <c r="C35" s="70">
        <v>2023</v>
      </c>
      <c r="D35" s="76">
        <v>700916</v>
      </c>
      <c r="E35" s="71">
        <v>579.47</v>
      </c>
      <c r="F35" s="71">
        <v>0</v>
      </c>
      <c r="G35" s="71">
        <f t="shared" si="0"/>
        <v>579.47</v>
      </c>
    </row>
    <row r="36" spans="1:7" x14ac:dyDescent="0.25">
      <c r="A36" s="69" t="s">
        <v>410</v>
      </c>
      <c r="B36" s="69" t="s">
        <v>398</v>
      </c>
      <c r="C36" s="70">
        <v>2023</v>
      </c>
      <c r="D36" s="76">
        <v>700917</v>
      </c>
      <c r="E36" s="71">
        <v>1076.92</v>
      </c>
      <c r="F36" s="71">
        <v>0</v>
      </c>
      <c r="G36" s="71">
        <f t="shared" si="0"/>
        <v>1076.92</v>
      </c>
    </row>
    <row r="37" spans="1:7" x14ac:dyDescent="0.25">
      <c r="A37" s="69" t="s">
        <v>410</v>
      </c>
      <c r="B37" s="69" t="s">
        <v>399</v>
      </c>
      <c r="C37" s="70">
        <v>2023</v>
      </c>
      <c r="D37" s="76">
        <v>700918</v>
      </c>
      <c r="E37" s="71">
        <v>1235.2</v>
      </c>
      <c r="F37" s="71">
        <v>0</v>
      </c>
      <c r="G37" s="71">
        <f t="shared" si="0"/>
        <v>1235.2</v>
      </c>
    </row>
    <row r="38" spans="1:7" x14ac:dyDescent="0.25">
      <c r="A38" s="69" t="s">
        <v>410</v>
      </c>
      <c r="B38" s="69" t="s">
        <v>400</v>
      </c>
      <c r="C38" s="70">
        <v>2023</v>
      </c>
      <c r="D38" s="76">
        <v>700919</v>
      </c>
      <c r="E38" s="71">
        <v>1837.84</v>
      </c>
      <c r="F38" s="71">
        <v>0</v>
      </c>
      <c r="G38" s="71">
        <f t="shared" si="0"/>
        <v>1837.84</v>
      </c>
    </row>
    <row r="39" spans="1:7" x14ac:dyDescent="0.25">
      <c r="A39" s="69" t="s">
        <v>410</v>
      </c>
      <c r="B39" s="69" t="s">
        <v>401</v>
      </c>
      <c r="C39" s="70">
        <v>2023</v>
      </c>
      <c r="D39" s="76">
        <v>700920</v>
      </c>
      <c r="E39" s="71">
        <v>1161.3699999999999</v>
      </c>
      <c r="F39" s="71">
        <v>0</v>
      </c>
      <c r="G39" s="71">
        <f t="shared" si="0"/>
        <v>1161.3699999999999</v>
      </c>
    </row>
    <row r="40" spans="1:7" x14ac:dyDescent="0.25">
      <c r="A40" s="69" t="s">
        <v>410</v>
      </c>
      <c r="B40" s="69" t="s">
        <v>402</v>
      </c>
      <c r="C40" s="70">
        <v>2023</v>
      </c>
      <c r="D40" s="76">
        <v>700921</v>
      </c>
      <c r="E40" s="71">
        <v>956.3</v>
      </c>
      <c r="F40" s="71">
        <v>0</v>
      </c>
      <c r="G40" s="71">
        <f t="shared" si="0"/>
        <v>956.3</v>
      </c>
    </row>
    <row r="41" spans="1:7" x14ac:dyDescent="0.25">
      <c r="A41" s="69" t="s">
        <v>410</v>
      </c>
      <c r="B41" s="69" t="s">
        <v>403</v>
      </c>
      <c r="C41" s="70">
        <v>2023</v>
      </c>
      <c r="D41" s="76">
        <v>700922</v>
      </c>
      <c r="E41" s="71">
        <v>665.84</v>
      </c>
      <c r="F41" s="71">
        <v>0</v>
      </c>
      <c r="G41" s="71">
        <f t="shared" si="0"/>
        <v>665.84</v>
      </c>
    </row>
    <row r="42" spans="1:7" x14ac:dyDescent="0.25">
      <c r="A42" s="69" t="s">
        <v>410</v>
      </c>
      <c r="B42" s="69" t="s">
        <v>404</v>
      </c>
      <c r="C42" s="70">
        <v>2023</v>
      </c>
      <c r="D42" s="76">
        <v>700923</v>
      </c>
      <c r="E42" s="71">
        <v>505.65</v>
      </c>
      <c r="F42" s="71">
        <v>13.67</v>
      </c>
      <c r="G42" s="71">
        <f t="shared" si="0"/>
        <v>519.31999999999994</v>
      </c>
    </row>
    <row r="43" spans="1:7" x14ac:dyDescent="0.25">
      <c r="A43" s="69" t="s">
        <v>410</v>
      </c>
      <c r="B43" s="69" t="s">
        <v>405</v>
      </c>
      <c r="C43" s="70">
        <v>2023</v>
      </c>
      <c r="D43" s="76">
        <v>700924</v>
      </c>
      <c r="E43" s="71">
        <v>375.38</v>
      </c>
      <c r="F43" s="71">
        <v>1.1599999999999999</v>
      </c>
      <c r="G43" s="71">
        <f t="shared" si="0"/>
        <v>376.54</v>
      </c>
    </row>
    <row r="44" spans="1:7" x14ac:dyDescent="0.25">
      <c r="A44" s="69" t="s">
        <v>410</v>
      </c>
      <c r="B44" s="69" t="s">
        <v>407</v>
      </c>
      <c r="C44" s="70">
        <v>2023</v>
      </c>
      <c r="D44" s="76">
        <v>700925</v>
      </c>
      <c r="E44" s="71">
        <v>148.61000000000001</v>
      </c>
      <c r="F44" s="71">
        <v>0</v>
      </c>
      <c r="G44" s="71">
        <f t="shared" si="0"/>
        <v>148.61000000000001</v>
      </c>
    </row>
    <row r="45" spans="1:7" x14ac:dyDescent="0.25">
      <c r="A45" s="69" t="s">
        <v>410</v>
      </c>
      <c r="B45" s="69" t="s">
        <v>408</v>
      </c>
      <c r="C45" s="70">
        <v>2023</v>
      </c>
      <c r="D45" s="76">
        <v>700926</v>
      </c>
      <c r="E45" s="71">
        <v>988.16</v>
      </c>
      <c r="F45" s="71">
        <v>0</v>
      </c>
      <c r="G45" s="71">
        <f t="shared" si="0"/>
        <v>988.16</v>
      </c>
    </row>
    <row r="46" spans="1:7" x14ac:dyDescent="0.25">
      <c r="A46" s="69" t="s">
        <v>410</v>
      </c>
      <c r="B46" s="69" t="s">
        <v>409</v>
      </c>
      <c r="C46" s="70">
        <v>2023</v>
      </c>
      <c r="D46" s="76">
        <v>700927</v>
      </c>
      <c r="E46" s="71">
        <v>254.76</v>
      </c>
      <c r="F46" s="71">
        <v>0</v>
      </c>
      <c r="G46" s="71">
        <f t="shared" si="0"/>
        <v>254.76</v>
      </c>
    </row>
    <row r="47" spans="1:7" x14ac:dyDescent="0.25">
      <c r="A47" s="69" t="s">
        <v>410</v>
      </c>
      <c r="B47" s="69" t="s">
        <v>406</v>
      </c>
      <c r="C47" s="70">
        <v>2023</v>
      </c>
      <c r="D47" s="76">
        <v>700928</v>
      </c>
      <c r="E47" s="71">
        <v>106.15</v>
      </c>
      <c r="F47" s="71">
        <v>0</v>
      </c>
      <c r="G47" s="71">
        <f t="shared" si="0"/>
        <v>106.15</v>
      </c>
    </row>
    <row r="48" spans="1:7" x14ac:dyDescent="0.25">
      <c r="A48" s="69" t="s">
        <v>390</v>
      </c>
      <c r="B48" s="69"/>
      <c r="C48" s="70">
        <v>2023</v>
      </c>
      <c r="D48" s="76">
        <v>701000</v>
      </c>
      <c r="E48" s="71">
        <v>303</v>
      </c>
      <c r="F48" s="71">
        <v>0</v>
      </c>
      <c r="G48" s="71">
        <f t="shared" si="0"/>
        <v>303</v>
      </c>
    </row>
    <row r="49" spans="1:7" x14ac:dyDescent="0.25">
      <c r="A49" s="69" t="s">
        <v>69</v>
      </c>
      <c r="B49" s="69" t="s">
        <v>90</v>
      </c>
      <c r="C49" s="70">
        <v>2023</v>
      </c>
      <c r="D49" s="76">
        <v>700936</v>
      </c>
      <c r="E49" s="71">
        <v>4465.82</v>
      </c>
      <c r="F49" s="71">
        <v>-305.81</v>
      </c>
      <c r="G49" s="71">
        <f t="shared" si="0"/>
        <v>4160.0099999999993</v>
      </c>
    </row>
    <row r="50" spans="1:7" x14ac:dyDescent="0.25">
      <c r="A50" s="69" t="s">
        <v>391</v>
      </c>
      <c r="B50" s="69"/>
      <c r="C50" s="70">
        <v>2023</v>
      </c>
      <c r="D50" s="76">
        <v>700961</v>
      </c>
      <c r="E50" s="71">
        <v>6081.83</v>
      </c>
      <c r="F50" s="71">
        <v>-198.9</v>
      </c>
      <c r="G50" s="71">
        <f t="shared" si="0"/>
        <v>5882.93</v>
      </c>
    </row>
    <row r="51" spans="1:7" x14ac:dyDescent="0.25">
      <c r="A51" s="69" t="s">
        <v>392</v>
      </c>
      <c r="B51" s="69" t="s">
        <v>304</v>
      </c>
      <c r="C51" s="70">
        <v>2023</v>
      </c>
      <c r="D51" s="76">
        <v>701346</v>
      </c>
      <c r="E51" s="71">
        <v>248.96</v>
      </c>
      <c r="F51" s="71">
        <v>7.77</v>
      </c>
      <c r="G51" s="71">
        <f t="shared" si="0"/>
        <v>256.73</v>
      </c>
    </row>
    <row r="52" spans="1:7" x14ac:dyDescent="0.25">
      <c r="A52" s="253" t="s">
        <v>392</v>
      </c>
      <c r="B52" s="253" t="s">
        <v>91</v>
      </c>
      <c r="C52" s="70">
        <v>2023</v>
      </c>
      <c r="D52" s="254">
        <v>701042</v>
      </c>
      <c r="E52" s="253">
        <v>248</v>
      </c>
      <c r="F52" s="253">
        <v>0</v>
      </c>
      <c r="G52" s="71">
        <f t="shared" si="0"/>
        <v>248</v>
      </c>
    </row>
    <row r="53" spans="1:7" x14ac:dyDescent="0.25">
      <c r="A53" s="253" t="s">
        <v>393</v>
      </c>
      <c r="B53" s="253" t="s">
        <v>369</v>
      </c>
      <c r="C53" s="70">
        <v>2023</v>
      </c>
      <c r="D53" s="254">
        <v>701151</v>
      </c>
      <c r="E53" s="253">
        <v>938.45</v>
      </c>
      <c r="F53" s="253">
        <v>0</v>
      </c>
      <c r="G53" s="71">
        <f t="shared" si="0"/>
        <v>938.45</v>
      </c>
    </row>
    <row r="54" spans="1:7" x14ac:dyDescent="0.25">
      <c r="A54" s="253" t="s">
        <v>394</v>
      </c>
      <c r="B54" s="253" t="s">
        <v>319</v>
      </c>
      <c r="C54" s="70">
        <v>2023</v>
      </c>
      <c r="D54" s="254">
        <v>701347</v>
      </c>
      <c r="E54" s="253">
        <v>187.69</v>
      </c>
      <c r="F54" s="253">
        <v>0</v>
      </c>
      <c r="G54" s="71">
        <f t="shared" si="0"/>
        <v>187.69</v>
      </c>
    </row>
    <row r="55" spans="1:7" ht="21" x14ac:dyDescent="0.25">
      <c r="E55" s="252" t="s">
        <v>31</v>
      </c>
      <c r="F55" s="252" t="s">
        <v>32</v>
      </c>
      <c r="G55" s="252" t="s">
        <v>33</v>
      </c>
    </row>
    <row r="56" spans="1:7" x14ac:dyDescent="0.25">
      <c r="E56" s="77" t="s">
        <v>34</v>
      </c>
      <c r="F56" s="77" t="s">
        <v>34</v>
      </c>
      <c r="G56" s="77" t="s">
        <v>34</v>
      </c>
    </row>
    <row r="57" spans="1:7" x14ac:dyDescent="0.25">
      <c r="D57" s="75" t="s">
        <v>35</v>
      </c>
      <c r="E57" s="86">
        <f>SUM(E5:E54)</f>
        <v>15487794.937512001</v>
      </c>
      <c r="F57" s="86">
        <f>SUM(F5:F54)</f>
        <v>35649.169999999991</v>
      </c>
      <c r="G57" s="86">
        <f>SUM(G5:G56)</f>
        <v>15523444.107511997</v>
      </c>
    </row>
    <row r="59" spans="1:7" x14ac:dyDescent="0.25">
      <c r="G59" s="246"/>
    </row>
  </sheetData>
  <autoFilter ref="A4:G57" xr:uid="{98B8584C-177C-4B40-B8E2-D113A4640B02}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1"/>
  <sheetViews>
    <sheetView workbookViewId="0"/>
  </sheetViews>
  <sheetFormatPr defaultColWidth="9.1796875" defaultRowHeight="10.5" x14ac:dyDescent="0.25"/>
  <cols>
    <col min="1" max="1" width="73" style="68" bestFit="1" customWidth="1"/>
    <col min="2" max="2" width="82.26953125" style="68" bestFit="1" customWidth="1"/>
    <col min="3" max="3" width="14" style="68" customWidth="1"/>
    <col min="4" max="4" width="14.26953125" style="68" customWidth="1"/>
    <col min="5" max="5" width="12.453125" style="68" customWidth="1"/>
    <col min="6" max="6" width="11.7265625" style="68" customWidth="1"/>
    <col min="7" max="7" width="15.26953125" style="68" customWidth="1"/>
    <col min="8" max="16384" width="9.1796875" style="68"/>
  </cols>
  <sheetData>
    <row r="1" spans="1:7" x14ac:dyDescent="0.25">
      <c r="A1" s="77" t="s">
        <v>0</v>
      </c>
      <c r="B1" s="66">
        <v>2019</v>
      </c>
      <c r="C1" s="67"/>
      <c r="D1" s="67"/>
      <c r="E1" s="67"/>
      <c r="F1" s="67"/>
      <c r="G1" s="67"/>
    </row>
    <row r="2" spans="1:7" x14ac:dyDescent="0.25">
      <c r="A2" s="77" t="s">
        <v>1</v>
      </c>
      <c r="B2" s="73" t="s">
        <v>36</v>
      </c>
      <c r="C2" s="67"/>
      <c r="D2" s="67"/>
      <c r="E2" s="67"/>
      <c r="F2" s="67"/>
      <c r="G2" s="67"/>
    </row>
    <row r="3" spans="1:7" x14ac:dyDescent="0.25">
      <c r="D3" s="67"/>
      <c r="E3" s="67"/>
      <c r="F3" s="67"/>
      <c r="G3" s="67"/>
    </row>
    <row r="4" spans="1:7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75</v>
      </c>
      <c r="B5" s="69" t="s">
        <v>79</v>
      </c>
      <c r="C5" s="70">
        <v>2019</v>
      </c>
      <c r="D5" s="70">
        <v>700930</v>
      </c>
      <c r="E5" s="71">
        <v>305.2</v>
      </c>
      <c r="F5" s="71">
        <v>-14.52</v>
      </c>
      <c r="G5" s="71">
        <f>E5+F5</f>
        <v>290.68</v>
      </c>
    </row>
    <row r="6" spans="1:7" x14ac:dyDescent="0.25">
      <c r="A6" s="69" t="s">
        <v>100</v>
      </c>
      <c r="B6" s="69"/>
      <c r="C6" s="70">
        <v>2019</v>
      </c>
      <c r="D6" s="70">
        <v>700912</v>
      </c>
      <c r="E6" s="71">
        <v>29212</v>
      </c>
      <c r="F6" s="71">
        <v>-373.68</v>
      </c>
      <c r="G6" s="71">
        <f t="shared" ref="G6:G47" si="0">E6+F6</f>
        <v>28838.32</v>
      </c>
    </row>
    <row r="7" spans="1:7" x14ac:dyDescent="0.25">
      <c r="A7" s="69" t="s">
        <v>100</v>
      </c>
      <c r="B7" s="69" t="s">
        <v>153</v>
      </c>
      <c r="C7" s="70">
        <v>2019</v>
      </c>
      <c r="D7" s="70" t="s">
        <v>130</v>
      </c>
      <c r="E7" s="71">
        <v>21.8</v>
      </c>
      <c r="F7" s="71">
        <v>0</v>
      </c>
      <c r="G7" s="71">
        <f t="shared" si="0"/>
        <v>21.8</v>
      </c>
    </row>
    <row r="8" spans="1:7" x14ac:dyDescent="0.25">
      <c r="A8" s="69" t="s">
        <v>154</v>
      </c>
      <c r="B8" s="69" t="s">
        <v>81</v>
      </c>
      <c r="C8" s="70">
        <v>2019</v>
      </c>
      <c r="D8" s="70">
        <v>700937</v>
      </c>
      <c r="E8" s="71">
        <v>225106.8</v>
      </c>
      <c r="F8" s="71">
        <v>-2948.78</v>
      </c>
      <c r="G8" s="71">
        <f t="shared" si="0"/>
        <v>222158.02</v>
      </c>
    </row>
    <row r="9" spans="1:7" x14ac:dyDescent="0.25">
      <c r="A9" s="69" t="s">
        <v>100</v>
      </c>
      <c r="B9" s="69" t="s">
        <v>128</v>
      </c>
      <c r="C9" s="70">
        <v>2019</v>
      </c>
      <c r="D9" s="70">
        <v>700946</v>
      </c>
      <c r="E9" s="71">
        <v>77956.800000000003</v>
      </c>
      <c r="F9" s="71">
        <v>-957.44</v>
      </c>
      <c r="G9" s="71">
        <f t="shared" si="0"/>
        <v>76999.360000000001</v>
      </c>
    </row>
    <row r="10" spans="1:7" x14ac:dyDescent="0.25">
      <c r="A10" s="69" t="s">
        <v>154</v>
      </c>
      <c r="B10" s="69" t="s">
        <v>82</v>
      </c>
      <c r="C10" s="70">
        <v>2019</v>
      </c>
      <c r="D10" s="70">
        <v>700929</v>
      </c>
      <c r="E10" s="71">
        <v>27424.400000000001</v>
      </c>
      <c r="F10" s="71">
        <v>157.91999999999999</v>
      </c>
      <c r="G10" s="71">
        <f t="shared" si="0"/>
        <v>27582.32</v>
      </c>
    </row>
    <row r="11" spans="1:7" x14ac:dyDescent="0.25">
      <c r="A11" s="69" t="s">
        <v>154</v>
      </c>
      <c r="B11" s="69" t="s">
        <v>83</v>
      </c>
      <c r="C11" s="70">
        <v>2019</v>
      </c>
      <c r="D11" s="70">
        <v>700938</v>
      </c>
      <c r="E11" s="71">
        <v>22366.799999999999</v>
      </c>
      <c r="F11" s="71">
        <v>-20.66</v>
      </c>
      <c r="G11" s="71">
        <f t="shared" si="0"/>
        <v>22346.14</v>
      </c>
    </row>
    <row r="12" spans="1:7" x14ac:dyDescent="0.25">
      <c r="A12" s="69" t="s">
        <v>102</v>
      </c>
      <c r="B12" s="69" t="s">
        <v>105</v>
      </c>
      <c r="C12" s="70">
        <v>2019</v>
      </c>
      <c r="D12" s="70">
        <v>700939</v>
      </c>
      <c r="E12" s="71">
        <v>3858.6</v>
      </c>
      <c r="F12" s="71">
        <v>-16.420000000000002</v>
      </c>
      <c r="G12" s="71">
        <f t="shared" si="0"/>
        <v>3842.18</v>
      </c>
    </row>
    <row r="13" spans="1:7" x14ac:dyDescent="0.25">
      <c r="A13" s="69" t="s">
        <v>152</v>
      </c>
      <c r="B13" s="69" t="s">
        <v>105</v>
      </c>
      <c r="C13" s="70">
        <v>2019</v>
      </c>
      <c r="D13" s="70">
        <v>700941</v>
      </c>
      <c r="E13" s="71">
        <v>261.60000000000002</v>
      </c>
      <c r="F13" s="71">
        <v>0</v>
      </c>
      <c r="G13" s="71">
        <f t="shared" si="0"/>
        <v>261.60000000000002</v>
      </c>
    </row>
    <row r="14" spans="1:7" x14ac:dyDescent="0.25">
      <c r="A14" s="69" t="s">
        <v>151</v>
      </c>
      <c r="B14" s="69" t="s">
        <v>104</v>
      </c>
      <c r="C14" s="70">
        <v>2019</v>
      </c>
      <c r="D14" s="70">
        <v>700935</v>
      </c>
      <c r="E14" s="71">
        <v>480951.6</v>
      </c>
      <c r="F14" s="71">
        <v>-3519.26</v>
      </c>
      <c r="G14" s="71">
        <f t="shared" si="0"/>
        <v>477432.33999999997</v>
      </c>
    </row>
    <row r="15" spans="1:7" x14ac:dyDescent="0.25">
      <c r="A15" s="69" t="s">
        <v>151</v>
      </c>
      <c r="B15" s="69" t="s">
        <v>104</v>
      </c>
      <c r="C15" s="70">
        <v>2019</v>
      </c>
      <c r="D15" s="70" t="s">
        <v>131</v>
      </c>
      <c r="E15" s="71">
        <v>33441.199999999997</v>
      </c>
      <c r="F15" s="71">
        <v>0</v>
      </c>
      <c r="G15" s="71">
        <f t="shared" si="0"/>
        <v>33441.199999999997</v>
      </c>
    </row>
    <row r="16" spans="1:7" x14ac:dyDescent="0.25">
      <c r="A16" s="69" t="s">
        <v>100</v>
      </c>
      <c r="B16" s="69" t="s">
        <v>84</v>
      </c>
      <c r="C16" s="70">
        <v>2019</v>
      </c>
      <c r="D16" s="70">
        <v>700931</v>
      </c>
      <c r="E16" s="71">
        <v>110013.06</v>
      </c>
      <c r="F16" s="71">
        <v>89.16</v>
      </c>
      <c r="G16" s="71">
        <f t="shared" si="0"/>
        <v>110102.22</v>
      </c>
    </row>
    <row r="17" spans="1:7" x14ac:dyDescent="0.25">
      <c r="A17" s="69" t="s">
        <v>85</v>
      </c>
      <c r="B17" s="69"/>
      <c r="C17" s="70">
        <v>2019</v>
      </c>
      <c r="D17" s="70">
        <v>700942</v>
      </c>
      <c r="E17" s="71">
        <v>2027.4</v>
      </c>
      <c r="F17" s="71">
        <v>-34.32</v>
      </c>
      <c r="G17" s="71">
        <f t="shared" si="0"/>
        <v>1993.0800000000002</v>
      </c>
    </row>
    <row r="18" spans="1:7" x14ac:dyDescent="0.25">
      <c r="A18" s="69" t="s">
        <v>85</v>
      </c>
      <c r="B18" s="69" t="s">
        <v>68</v>
      </c>
      <c r="C18" s="70">
        <v>2019</v>
      </c>
      <c r="D18" s="70">
        <v>700947</v>
      </c>
      <c r="E18" s="71">
        <v>654</v>
      </c>
      <c r="F18" s="71">
        <v>19.98</v>
      </c>
      <c r="G18" s="71">
        <f t="shared" si="0"/>
        <v>673.98</v>
      </c>
    </row>
    <row r="19" spans="1:7" x14ac:dyDescent="0.25">
      <c r="A19" s="69" t="s">
        <v>30</v>
      </c>
      <c r="B19" s="69" t="s">
        <v>106</v>
      </c>
      <c r="C19" s="70">
        <v>2019</v>
      </c>
      <c r="D19" s="70">
        <v>700908</v>
      </c>
      <c r="E19" s="71">
        <v>239720.04</v>
      </c>
      <c r="F19" s="71">
        <v>3688.16</v>
      </c>
      <c r="G19" s="71">
        <f t="shared" si="0"/>
        <v>243408.2</v>
      </c>
    </row>
    <row r="20" spans="1:7" x14ac:dyDescent="0.25">
      <c r="A20" s="69" t="s">
        <v>30</v>
      </c>
      <c r="B20" s="69" t="s">
        <v>107</v>
      </c>
      <c r="C20" s="70">
        <v>2019</v>
      </c>
      <c r="D20" s="70">
        <v>700909</v>
      </c>
      <c r="E20" s="71">
        <v>257269.88</v>
      </c>
      <c r="F20" s="71">
        <v>-16658.88</v>
      </c>
      <c r="G20" s="71">
        <f t="shared" si="0"/>
        <v>240611</v>
      </c>
    </row>
    <row r="21" spans="1:7" x14ac:dyDescent="0.25">
      <c r="A21" s="69" t="s">
        <v>30</v>
      </c>
      <c r="B21" s="69" t="s">
        <v>106</v>
      </c>
      <c r="C21" s="70">
        <v>2019</v>
      </c>
      <c r="D21" s="70" t="s">
        <v>96</v>
      </c>
      <c r="E21" s="71">
        <v>3007.86</v>
      </c>
      <c r="F21" s="71">
        <v>0</v>
      </c>
      <c r="G21" s="71">
        <f t="shared" si="0"/>
        <v>3007.86</v>
      </c>
    </row>
    <row r="22" spans="1:7" x14ac:dyDescent="0.25">
      <c r="A22" s="69" t="s">
        <v>150</v>
      </c>
      <c r="B22" s="69" t="s">
        <v>87</v>
      </c>
      <c r="C22" s="70">
        <v>2019</v>
      </c>
      <c r="D22" s="70">
        <v>700910</v>
      </c>
      <c r="E22" s="71">
        <v>130.80000000000001</v>
      </c>
      <c r="F22" s="71">
        <v>0</v>
      </c>
      <c r="G22" s="71">
        <f t="shared" si="0"/>
        <v>130.80000000000001</v>
      </c>
    </row>
    <row r="23" spans="1:7" x14ac:dyDescent="0.25">
      <c r="A23" s="69" t="s">
        <v>37</v>
      </c>
      <c r="B23" s="69" t="s">
        <v>129</v>
      </c>
      <c r="C23" s="70">
        <v>2019</v>
      </c>
      <c r="D23" s="70" t="s">
        <v>132</v>
      </c>
      <c r="E23" s="71">
        <v>130.80000000000001</v>
      </c>
      <c r="F23" s="71">
        <v>0</v>
      </c>
      <c r="G23" s="71">
        <f t="shared" si="0"/>
        <v>130.80000000000001</v>
      </c>
    </row>
    <row r="24" spans="1:7" x14ac:dyDescent="0.25">
      <c r="A24" s="69" t="s">
        <v>75</v>
      </c>
      <c r="B24" s="69" t="s">
        <v>149</v>
      </c>
      <c r="C24" s="70">
        <v>2019</v>
      </c>
      <c r="D24" s="70">
        <v>700945</v>
      </c>
      <c r="E24" s="71">
        <v>1090</v>
      </c>
      <c r="F24" s="71">
        <v>0</v>
      </c>
      <c r="G24" s="71">
        <f t="shared" si="0"/>
        <v>1090</v>
      </c>
    </row>
    <row r="25" spans="1:7" x14ac:dyDescent="0.25">
      <c r="A25" s="69" t="s">
        <v>75</v>
      </c>
      <c r="B25" s="69" t="s">
        <v>109</v>
      </c>
      <c r="C25" s="70">
        <v>2019</v>
      </c>
      <c r="D25" s="70">
        <v>700943</v>
      </c>
      <c r="E25" s="71">
        <v>806.6</v>
      </c>
      <c r="F25" s="71">
        <v>0</v>
      </c>
      <c r="G25" s="71">
        <f t="shared" si="0"/>
        <v>806.6</v>
      </c>
    </row>
    <row r="26" spans="1:7" x14ac:dyDescent="0.25">
      <c r="A26" s="69" t="s">
        <v>75</v>
      </c>
      <c r="B26" s="69" t="s">
        <v>110</v>
      </c>
      <c r="C26" s="70">
        <v>2019</v>
      </c>
      <c r="D26" s="70">
        <v>700944</v>
      </c>
      <c r="E26" s="71">
        <v>632.20000000000005</v>
      </c>
      <c r="F26" s="71">
        <v>0</v>
      </c>
      <c r="G26" s="71">
        <f t="shared" si="0"/>
        <v>632.20000000000005</v>
      </c>
    </row>
    <row r="27" spans="1:7" x14ac:dyDescent="0.25">
      <c r="A27" s="69" t="s">
        <v>88</v>
      </c>
      <c r="B27" s="69" t="s">
        <v>148</v>
      </c>
      <c r="C27" s="70">
        <v>2019</v>
      </c>
      <c r="D27" s="70">
        <v>700913</v>
      </c>
      <c r="E27" s="71">
        <v>130.80000000000001</v>
      </c>
      <c r="F27" s="71">
        <v>0</v>
      </c>
      <c r="G27" s="71">
        <f t="shared" si="0"/>
        <v>130.80000000000001</v>
      </c>
    </row>
    <row r="28" spans="1:7" x14ac:dyDescent="0.25">
      <c r="A28" s="69" t="s">
        <v>88</v>
      </c>
      <c r="B28" s="69" t="s">
        <v>147</v>
      </c>
      <c r="C28" s="70">
        <v>2019</v>
      </c>
      <c r="D28" s="70">
        <v>700914</v>
      </c>
      <c r="E28" s="71">
        <v>130.80000000000001</v>
      </c>
      <c r="F28" s="71">
        <v>0</v>
      </c>
      <c r="G28" s="71">
        <f t="shared" si="0"/>
        <v>130.80000000000001</v>
      </c>
    </row>
    <row r="29" spans="1:7" x14ac:dyDescent="0.25">
      <c r="A29" s="69" t="s">
        <v>88</v>
      </c>
      <c r="B29" s="69" t="s">
        <v>146</v>
      </c>
      <c r="C29" s="70">
        <v>2019</v>
      </c>
      <c r="D29" s="70">
        <v>700915</v>
      </c>
      <c r="E29" s="71">
        <v>174.4</v>
      </c>
      <c r="F29" s="71">
        <v>0</v>
      </c>
      <c r="G29" s="71">
        <f t="shared" si="0"/>
        <v>174.4</v>
      </c>
    </row>
    <row r="30" spans="1:7" x14ac:dyDescent="0.25">
      <c r="A30" s="69" t="s">
        <v>89</v>
      </c>
      <c r="B30" s="69" t="s">
        <v>145</v>
      </c>
      <c r="C30" s="70">
        <v>2019</v>
      </c>
      <c r="D30" s="70">
        <v>700916</v>
      </c>
      <c r="E30" s="71">
        <v>109</v>
      </c>
      <c r="F30" s="71">
        <v>0</v>
      </c>
      <c r="G30" s="71">
        <f t="shared" si="0"/>
        <v>109</v>
      </c>
    </row>
    <row r="31" spans="1:7" x14ac:dyDescent="0.25">
      <c r="A31" s="69" t="s">
        <v>88</v>
      </c>
      <c r="B31" s="69" t="s">
        <v>144</v>
      </c>
      <c r="C31" s="70">
        <v>2019</v>
      </c>
      <c r="D31" s="70">
        <v>700917</v>
      </c>
      <c r="E31" s="71">
        <v>174.4</v>
      </c>
      <c r="F31" s="71">
        <v>0</v>
      </c>
      <c r="G31" s="71">
        <f t="shared" si="0"/>
        <v>174.4</v>
      </c>
    </row>
    <row r="32" spans="1:7" x14ac:dyDescent="0.25">
      <c r="A32" s="69" t="s">
        <v>88</v>
      </c>
      <c r="B32" s="69" t="s">
        <v>143</v>
      </c>
      <c r="C32" s="70">
        <v>2019</v>
      </c>
      <c r="D32" s="70">
        <v>700918</v>
      </c>
      <c r="E32" s="71">
        <v>239.8</v>
      </c>
      <c r="F32" s="71">
        <v>0</v>
      </c>
      <c r="G32" s="71">
        <f t="shared" si="0"/>
        <v>239.8</v>
      </c>
    </row>
    <row r="33" spans="1:7" x14ac:dyDescent="0.25">
      <c r="A33" s="69" t="s">
        <v>88</v>
      </c>
      <c r="B33" s="69" t="s">
        <v>142</v>
      </c>
      <c r="C33" s="70">
        <v>2019</v>
      </c>
      <c r="D33" s="70">
        <v>700919</v>
      </c>
      <c r="E33" s="71">
        <v>501.4</v>
      </c>
      <c r="F33" s="71">
        <v>0</v>
      </c>
      <c r="G33" s="71">
        <f t="shared" si="0"/>
        <v>501.4</v>
      </c>
    </row>
    <row r="34" spans="1:7" x14ac:dyDescent="0.25">
      <c r="A34" s="69" t="s">
        <v>88</v>
      </c>
      <c r="B34" s="69" t="s">
        <v>141</v>
      </c>
      <c r="C34" s="70">
        <v>2019</v>
      </c>
      <c r="D34" s="70">
        <v>700920</v>
      </c>
      <c r="E34" s="71">
        <v>196.2</v>
      </c>
      <c r="F34" s="71">
        <v>0</v>
      </c>
      <c r="G34" s="71">
        <f t="shared" si="0"/>
        <v>196.2</v>
      </c>
    </row>
    <row r="35" spans="1:7" x14ac:dyDescent="0.25">
      <c r="A35" s="69" t="s">
        <v>88</v>
      </c>
      <c r="B35" s="69" t="s">
        <v>140</v>
      </c>
      <c r="C35" s="70">
        <v>2019</v>
      </c>
      <c r="D35" s="70">
        <v>700921</v>
      </c>
      <c r="E35" s="71">
        <v>109</v>
      </c>
      <c r="F35" s="71">
        <v>0</v>
      </c>
      <c r="G35" s="71">
        <f t="shared" si="0"/>
        <v>109</v>
      </c>
    </row>
    <row r="36" spans="1:7" x14ac:dyDescent="0.25">
      <c r="A36" s="69" t="s">
        <v>88</v>
      </c>
      <c r="B36" s="69" t="s">
        <v>139</v>
      </c>
      <c r="C36" s="70">
        <v>2019</v>
      </c>
      <c r="D36" s="70">
        <v>700922</v>
      </c>
      <c r="E36" s="71">
        <v>196.2</v>
      </c>
      <c r="F36" s="71">
        <v>0</v>
      </c>
      <c r="G36" s="71">
        <f t="shared" si="0"/>
        <v>196.2</v>
      </c>
    </row>
    <row r="37" spans="1:7" x14ac:dyDescent="0.25">
      <c r="A37" s="69" t="s">
        <v>88</v>
      </c>
      <c r="B37" s="69" t="s">
        <v>138</v>
      </c>
      <c r="C37" s="70">
        <v>2019</v>
      </c>
      <c r="D37" s="70">
        <v>700923</v>
      </c>
      <c r="E37" s="71">
        <v>152.6</v>
      </c>
      <c r="F37" s="71">
        <v>0</v>
      </c>
      <c r="G37" s="71">
        <f t="shared" si="0"/>
        <v>152.6</v>
      </c>
    </row>
    <row r="38" spans="1:7" x14ac:dyDescent="0.25">
      <c r="A38" s="69" t="s">
        <v>88</v>
      </c>
      <c r="B38" s="69" t="s">
        <v>137</v>
      </c>
      <c r="C38" s="70">
        <v>2019</v>
      </c>
      <c r="D38" s="70">
        <v>700924</v>
      </c>
      <c r="E38" s="71">
        <v>196.2</v>
      </c>
      <c r="F38" s="71">
        <v>-21.74</v>
      </c>
      <c r="G38" s="71">
        <f t="shared" si="0"/>
        <v>174.45999999999998</v>
      </c>
    </row>
    <row r="39" spans="1:7" x14ac:dyDescent="0.25">
      <c r="A39" s="69" t="s">
        <v>88</v>
      </c>
      <c r="B39" s="69" t="s">
        <v>136</v>
      </c>
      <c r="C39" s="70">
        <v>2019</v>
      </c>
      <c r="D39" s="70">
        <v>700925</v>
      </c>
      <c r="E39" s="71">
        <v>196.2</v>
      </c>
      <c r="F39" s="71">
        <v>0</v>
      </c>
      <c r="G39" s="71">
        <f t="shared" si="0"/>
        <v>196.2</v>
      </c>
    </row>
    <row r="40" spans="1:7" x14ac:dyDescent="0.25">
      <c r="A40" s="69" t="s">
        <v>88</v>
      </c>
      <c r="B40" s="69" t="s">
        <v>135</v>
      </c>
      <c r="C40" s="70">
        <v>2019</v>
      </c>
      <c r="D40" s="70">
        <v>700926</v>
      </c>
      <c r="E40" s="71">
        <v>152.6</v>
      </c>
      <c r="F40" s="71">
        <v>0</v>
      </c>
      <c r="G40" s="71">
        <f t="shared" si="0"/>
        <v>152.6</v>
      </c>
    </row>
    <row r="41" spans="1:7" x14ac:dyDescent="0.25">
      <c r="A41" s="69" t="s">
        <v>88</v>
      </c>
      <c r="B41" s="69" t="s">
        <v>134</v>
      </c>
      <c r="C41" s="70">
        <v>2019</v>
      </c>
      <c r="D41" s="70">
        <v>700927</v>
      </c>
      <c r="E41" s="71">
        <v>196.2</v>
      </c>
      <c r="F41" s="71">
        <v>0</v>
      </c>
      <c r="G41" s="71">
        <f t="shared" si="0"/>
        <v>196.2</v>
      </c>
    </row>
    <row r="42" spans="1:7" x14ac:dyDescent="0.25">
      <c r="A42" s="69" t="s">
        <v>88</v>
      </c>
      <c r="B42" s="69" t="s">
        <v>133</v>
      </c>
      <c r="C42" s="70">
        <v>2019</v>
      </c>
      <c r="D42" s="70">
        <v>700928</v>
      </c>
      <c r="E42" s="71">
        <v>87.2</v>
      </c>
      <c r="F42" s="71">
        <v>0</v>
      </c>
      <c r="G42" s="71">
        <f t="shared" si="0"/>
        <v>87.2</v>
      </c>
    </row>
    <row r="43" spans="1:7" x14ac:dyDescent="0.25">
      <c r="A43" s="69" t="s">
        <v>9</v>
      </c>
      <c r="B43" s="69" t="s">
        <v>10</v>
      </c>
      <c r="C43" s="70">
        <v>2019</v>
      </c>
      <c r="D43" s="70">
        <v>701000</v>
      </c>
      <c r="E43" s="71">
        <v>43.6</v>
      </c>
      <c r="F43" s="71">
        <v>0</v>
      </c>
      <c r="G43" s="71">
        <f t="shared" si="0"/>
        <v>43.6</v>
      </c>
    </row>
    <row r="44" spans="1:7" x14ac:dyDescent="0.25">
      <c r="A44" s="69" t="s">
        <v>69</v>
      </c>
      <c r="B44" s="69" t="s">
        <v>90</v>
      </c>
      <c r="C44" s="70">
        <v>2019</v>
      </c>
      <c r="D44" s="70">
        <v>700936</v>
      </c>
      <c r="E44" s="71">
        <v>588.6</v>
      </c>
      <c r="F44" s="71">
        <v>57.42</v>
      </c>
      <c r="G44" s="71">
        <f t="shared" si="0"/>
        <v>646.02</v>
      </c>
    </row>
    <row r="45" spans="1:7" x14ac:dyDescent="0.25">
      <c r="A45" s="69" t="s">
        <v>9</v>
      </c>
      <c r="B45" s="69" t="s">
        <v>72</v>
      </c>
      <c r="C45" s="70">
        <v>2019</v>
      </c>
      <c r="D45" s="70">
        <v>700961</v>
      </c>
      <c r="E45" s="71">
        <v>719.4</v>
      </c>
      <c r="F45" s="71">
        <v>-13.02</v>
      </c>
      <c r="G45" s="71">
        <f t="shared" si="0"/>
        <v>706.38</v>
      </c>
    </row>
    <row r="46" spans="1:7" x14ac:dyDescent="0.25">
      <c r="A46" s="69" t="s">
        <v>9</v>
      </c>
      <c r="B46" s="69" t="s">
        <v>91</v>
      </c>
      <c r="C46" s="70">
        <v>2019</v>
      </c>
      <c r="D46" s="70">
        <v>701042</v>
      </c>
      <c r="E46" s="71">
        <v>21.8</v>
      </c>
      <c r="F46" s="71">
        <v>0</v>
      </c>
      <c r="G46" s="71">
        <f t="shared" si="0"/>
        <v>21.8</v>
      </c>
    </row>
    <row r="47" spans="1:7" x14ac:dyDescent="0.25">
      <c r="A47" s="69" t="s">
        <v>75</v>
      </c>
      <c r="B47" s="69" t="s">
        <v>80</v>
      </c>
      <c r="C47" s="70">
        <v>2019</v>
      </c>
      <c r="D47" s="70">
        <v>700934</v>
      </c>
      <c r="E47" s="71">
        <v>0</v>
      </c>
      <c r="F47" s="71">
        <v>-283.39999999999998</v>
      </c>
      <c r="G47" s="71">
        <f t="shared" si="0"/>
        <v>-283.39999999999998</v>
      </c>
    </row>
    <row r="48" spans="1:7" x14ac:dyDescent="0.25">
      <c r="G48" s="74"/>
    </row>
    <row r="49" spans="4:7" ht="21" x14ac:dyDescent="0.25">
      <c r="D49" s="72"/>
      <c r="E49" s="80" t="s">
        <v>31</v>
      </c>
      <c r="F49" s="80" t="s">
        <v>32</v>
      </c>
      <c r="G49" s="80" t="s">
        <v>33</v>
      </c>
    </row>
    <row r="50" spans="4:7" x14ac:dyDescent="0.25">
      <c r="D50" s="72"/>
      <c r="E50" s="77" t="s">
        <v>34</v>
      </c>
      <c r="F50" s="77" t="s">
        <v>34</v>
      </c>
      <c r="G50" s="77" t="s">
        <v>34</v>
      </c>
    </row>
    <row r="51" spans="4:7" x14ac:dyDescent="0.25">
      <c r="D51" s="81" t="s">
        <v>35</v>
      </c>
      <c r="E51" s="71">
        <f>SUM(E5:E47)</f>
        <v>1520705.8399999999</v>
      </c>
      <c r="F51" s="71">
        <f>SUM(F5:F47)</f>
        <v>-20849.480000000007</v>
      </c>
      <c r="G51" s="71">
        <f>SUM(G5:G47)</f>
        <v>1499856.36</v>
      </c>
    </row>
  </sheetData>
  <autoFilter ref="A4:G47" xr:uid="{00000000-0009-0000-0000-000015000000}"/>
  <conditionalFormatting sqref="B2">
    <cfRule type="cellIs" dxfId="30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6"/>
  <sheetViews>
    <sheetView zoomScaleNormal="100" workbookViewId="0"/>
  </sheetViews>
  <sheetFormatPr defaultColWidth="8.7265625" defaultRowHeight="10.5" x14ac:dyDescent="0.25"/>
  <cols>
    <col min="1" max="1" width="64.26953125" style="68" bestFit="1" customWidth="1"/>
    <col min="2" max="2" width="85.54296875" style="68" bestFit="1" customWidth="1"/>
    <col min="3" max="3" width="14.54296875" style="68" customWidth="1"/>
    <col min="4" max="4" width="20.54296875" style="68" bestFit="1" customWidth="1"/>
    <col min="5" max="6" width="12.81640625" style="68" bestFit="1" customWidth="1"/>
    <col min="7" max="7" width="15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2019</v>
      </c>
    </row>
    <row r="2" spans="1:7" x14ac:dyDescent="0.25">
      <c r="A2" s="75" t="s">
        <v>1</v>
      </c>
      <c r="B2" s="76" t="s">
        <v>49</v>
      </c>
    </row>
    <row r="4" spans="1:7" x14ac:dyDescent="0.25">
      <c r="A4" s="77" t="s">
        <v>3</v>
      </c>
      <c r="B4" s="77" t="s">
        <v>4</v>
      </c>
      <c r="C4" s="77" t="s">
        <v>71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59</v>
      </c>
      <c r="B5" s="69" t="s">
        <v>164</v>
      </c>
      <c r="C5" s="69">
        <v>2019</v>
      </c>
      <c r="D5" s="70">
        <v>701130</v>
      </c>
      <c r="E5" s="71">
        <v>13.004878048780489</v>
      </c>
      <c r="F5" s="71">
        <v>441.40199999999999</v>
      </c>
      <c r="G5" s="71">
        <f>E5+F5</f>
        <v>454.40687804878047</v>
      </c>
    </row>
    <row r="6" spans="1:7" x14ac:dyDescent="0.25">
      <c r="A6" s="69" t="s">
        <v>163</v>
      </c>
      <c r="B6" s="69" t="s">
        <v>79</v>
      </c>
      <c r="C6" s="69">
        <v>2019</v>
      </c>
      <c r="D6" s="70">
        <v>701064</v>
      </c>
      <c r="E6" s="71">
        <v>62.400000000000006</v>
      </c>
      <c r="F6" s="71">
        <v>42.403399999999998</v>
      </c>
      <c r="G6" s="71">
        <f t="shared" ref="G6:G52" si="0">E6+F6</f>
        <v>104.80340000000001</v>
      </c>
    </row>
    <row r="7" spans="1:7" x14ac:dyDescent="0.25">
      <c r="A7" s="69" t="s">
        <v>29</v>
      </c>
      <c r="B7" s="69" t="s">
        <v>165</v>
      </c>
      <c r="C7" s="69">
        <v>2019</v>
      </c>
      <c r="D7" s="70">
        <v>701060</v>
      </c>
      <c r="E7" s="71">
        <v>1820.0000000000002</v>
      </c>
      <c r="F7" s="71">
        <v>335.79675999999995</v>
      </c>
      <c r="G7" s="71">
        <f t="shared" si="0"/>
        <v>2155.7967600000002</v>
      </c>
    </row>
    <row r="8" spans="1:7" x14ac:dyDescent="0.25">
      <c r="A8" s="69" t="s">
        <v>100</v>
      </c>
      <c r="B8" s="69" t="s">
        <v>153</v>
      </c>
      <c r="C8" s="69">
        <v>2019</v>
      </c>
      <c r="D8" s="70">
        <v>701048</v>
      </c>
      <c r="E8" s="71">
        <v>824.20487804878053</v>
      </c>
      <c r="F8" s="71">
        <v>-65.101399999999998</v>
      </c>
      <c r="G8" s="71">
        <f t="shared" si="0"/>
        <v>759.10347804878052</v>
      </c>
    </row>
    <row r="9" spans="1:7" x14ac:dyDescent="0.25">
      <c r="A9" s="69" t="s">
        <v>21</v>
      </c>
      <c r="B9" s="69" t="s">
        <v>166</v>
      </c>
      <c r="C9" s="69">
        <v>2019</v>
      </c>
      <c r="D9" s="70">
        <v>701134</v>
      </c>
      <c r="E9" s="71">
        <v>5.2</v>
      </c>
      <c r="F9" s="71">
        <v>0.29899999999999999</v>
      </c>
      <c r="G9" s="71">
        <f t="shared" si="0"/>
        <v>5.4990000000000006</v>
      </c>
    </row>
    <row r="10" spans="1:7" x14ac:dyDescent="0.25">
      <c r="A10" s="69" t="s">
        <v>163</v>
      </c>
      <c r="B10" s="69" t="s">
        <v>156</v>
      </c>
      <c r="C10" s="69">
        <v>2019</v>
      </c>
      <c r="D10" s="70">
        <v>701120</v>
      </c>
      <c r="E10" s="71">
        <v>13.004878048780489</v>
      </c>
      <c r="F10" s="71">
        <v>-3.8323999999999998</v>
      </c>
      <c r="G10" s="71">
        <f t="shared" si="0"/>
        <v>9.1724780487804889</v>
      </c>
    </row>
    <row r="11" spans="1:7" x14ac:dyDescent="0.25">
      <c r="A11" s="69" t="s">
        <v>21</v>
      </c>
      <c r="B11" s="69" t="s">
        <v>105</v>
      </c>
      <c r="C11" s="69">
        <v>2019</v>
      </c>
      <c r="D11" s="70">
        <v>701062</v>
      </c>
      <c r="E11" s="71">
        <v>585.00487804878048</v>
      </c>
      <c r="F11" s="71">
        <v>-552.0788</v>
      </c>
      <c r="G11" s="71">
        <f t="shared" si="0"/>
        <v>32.926078048780482</v>
      </c>
    </row>
    <row r="12" spans="1:7" x14ac:dyDescent="0.25">
      <c r="A12" s="69" t="s">
        <v>37</v>
      </c>
      <c r="B12" s="69" t="s">
        <v>129</v>
      </c>
      <c r="C12" s="69">
        <v>2019</v>
      </c>
      <c r="D12" s="70">
        <v>701138</v>
      </c>
      <c r="E12" s="71">
        <v>36.400000000000006</v>
      </c>
      <c r="F12" s="71">
        <v>18.2988</v>
      </c>
      <c r="G12" s="71">
        <f t="shared" si="0"/>
        <v>54.698800000000006</v>
      </c>
    </row>
    <row r="13" spans="1:7" x14ac:dyDescent="0.25">
      <c r="A13" s="69" t="s">
        <v>18</v>
      </c>
      <c r="B13" s="69" t="s">
        <v>167</v>
      </c>
      <c r="C13" s="69">
        <v>2019</v>
      </c>
      <c r="D13" s="70">
        <v>701132</v>
      </c>
      <c r="E13" s="71">
        <v>260</v>
      </c>
      <c r="F13" s="71">
        <v>89.577799999999996</v>
      </c>
      <c r="G13" s="71">
        <f t="shared" si="0"/>
        <v>349.57780000000002</v>
      </c>
    </row>
    <row r="14" spans="1:7" x14ac:dyDescent="0.25">
      <c r="A14" s="69" t="s">
        <v>163</v>
      </c>
      <c r="B14" s="69" t="s">
        <v>157</v>
      </c>
      <c r="C14" s="69">
        <v>2019</v>
      </c>
      <c r="D14" s="70">
        <v>701112</v>
      </c>
      <c r="E14" s="71">
        <v>200.2048780487805</v>
      </c>
      <c r="F14" s="71">
        <v>-52.740427999999994</v>
      </c>
      <c r="G14" s="71">
        <f t="shared" si="0"/>
        <v>147.46445004878052</v>
      </c>
    </row>
    <row r="15" spans="1:7" x14ac:dyDescent="0.25">
      <c r="A15" s="69" t="s">
        <v>163</v>
      </c>
      <c r="B15" s="69" t="s">
        <v>110</v>
      </c>
      <c r="C15" s="69">
        <v>2019</v>
      </c>
      <c r="D15" s="70">
        <v>701110</v>
      </c>
      <c r="E15" s="71">
        <v>18980</v>
      </c>
      <c r="F15" s="71">
        <v>17025.527999999998</v>
      </c>
      <c r="G15" s="71">
        <f t="shared" si="0"/>
        <v>36005.527999999998</v>
      </c>
    </row>
    <row r="16" spans="1:7" x14ac:dyDescent="0.25">
      <c r="A16" s="69" t="s">
        <v>98</v>
      </c>
      <c r="B16" s="69" t="s">
        <v>168</v>
      </c>
      <c r="C16" s="69">
        <v>2019</v>
      </c>
      <c r="D16" s="70">
        <v>701076</v>
      </c>
      <c r="E16" s="71">
        <v>1.307317073170732</v>
      </c>
      <c r="F16" s="71">
        <v>-0.57199999999999995</v>
      </c>
      <c r="G16" s="71">
        <f t="shared" si="0"/>
        <v>0.73531707317073203</v>
      </c>
    </row>
    <row r="17" spans="1:7" x14ac:dyDescent="0.25">
      <c r="A17" s="69" t="s">
        <v>98</v>
      </c>
      <c r="B17" s="69" t="s">
        <v>169</v>
      </c>
      <c r="C17" s="69">
        <v>2019</v>
      </c>
      <c r="D17" s="70">
        <v>701104</v>
      </c>
      <c r="E17" s="71">
        <v>104</v>
      </c>
      <c r="F17" s="71">
        <v>1.6172</v>
      </c>
      <c r="G17" s="71">
        <f t="shared" si="0"/>
        <v>105.6172</v>
      </c>
    </row>
    <row r="18" spans="1:7" x14ac:dyDescent="0.25">
      <c r="A18" s="69" t="s">
        <v>98</v>
      </c>
      <c r="B18" s="69" t="s">
        <v>170</v>
      </c>
      <c r="C18" s="69">
        <v>2019</v>
      </c>
      <c r="D18" s="70">
        <v>701078</v>
      </c>
      <c r="E18" s="71">
        <v>49.404878048780496</v>
      </c>
      <c r="F18" s="71">
        <v>7.02</v>
      </c>
      <c r="G18" s="71">
        <f t="shared" si="0"/>
        <v>56.424878048780499</v>
      </c>
    </row>
    <row r="19" spans="1:7" x14ac:dyDescent="0.25">
      <c r="A19" s="69" t="s">
        <v>98</v>
      </c>
      <c r="B19" s="69" t="s">
        <v>171</v>
      </c>
      <c r="C19" s="69">
        <v>2019</v>
      </c>
      <c r="D19" s="70">
        <v>701080</v>
      </c>
      <c r="E19" s="71">
        <v>31.200000000000003</v>
      </c>
      <c r="F19" s="71">
        <v>-12.5502</v>
      </c>
      <c r="G19" s="71">
        <f t="shared" si="0"/>
        <v>18.649800000000003</v>
      </c>
    </row>
    <row r="20" spans="1:7" x14ac:dyDescent="0.25">
      <c r="A20" s="69" t="s">
        <v>98</v>
      </c>
      <c r="B20" s="69" t="s">
        <v>172</v>
      </c>
      <c r="C20" s="69">
        <v>2019</v>
      </c>
      <c r="D20" s="70">
        <v>701082</v>
      </c>
      <c r="E20" s="71">
        <v>10.409756097560976</v>
      </c>
      <c r="F20" s="71">
        <v>-3.3565999999999998</v>
      </c>
      <c r="G20" s="71">
        <f t="shared" si="0"/>
        <v>7.0531560975609757</v>
      </c>
    </row>
    <row r="21" spans="1:7" x14ac:dyDescent="0.25">
      <c r="A21" s="69" t="s">
        <v>98</v>
      </c>
      <c r="B21" s="69" t="s">
        <v>173</v>
      </c>
      <c r="C21" s="69">
        <v>2019</v>
      </c>
      <c r="D21" s="70">
        <v>701084</v>
      </c>
      <c r="E21" s="71">
        <v>72.800000000000011</v>
      </c>
      <c r="F21" s="71">
        <v>-0.37439999999999996</v>
      </c>
      <c r="G21" s="71">
        <f t="shared" si="0"/>
        <v>72.425600000000017</v>
      </c>
    </row>
    <row r="22" spans="1:7" x14ac:dyDescent="0.25">
      <c r="A22" s="69" t="s">
        <v>98</v>
      </c>
      <c r="B22" s="69" t="s">
        <v>174</v>
      </c>
      <c r="C22" s="69">
        <v>2019</v>
      </c>
      <c r="D22" s="70">
        <v>701086</v>
      </c>
      <c r="E22" s="71">
        <v>59.804878048780488</v>
      </c>
      <c r="F22" s="71">
        <v>-0.75139999999999996</v>
      </c>
      <c r="G22" s="71">
        <f t="shared" si="0"/>
        <v>59.053478048780491</v>
      </c>
    </row>
    <row r="23" spans="1:7" x14ac:dyDescent="0.25">
      <c r="A23" s="69" t="s">
        <v>98</v>
      </c>
      <c r="B23" s="69" t="s">
        <v>175</v>
      </c>
      <c r="C23" s="69">
        <v>2019</v>
      </c>
      <c r="D23" s="70">
        <v>701088</v>
      </c>
      <c r="E23" s="71">
        <v>182.00000000000003</v>
      </c>
      <c r="F23" s="71">
        <v>-87.581000000000003</v>
      </c>
      <c r="G23" s="71">
        <f t="shared" si="0"/>
        <v>94.419000000000025</v>
      </c>
    </row>
    <row r="24" spans="1:7" x14ac:dyDescent="0.25">
      <c r="A24" s="69" t="s">
        <v>98</v>
      </c>
      <c r="B24" s="69" t="s">
        <v>176</v>
      </c>
      <c r="C24" s="69">
        <v>2019</v>
      </c>
      <c r="D24" s="70">
        <v>701090</v>
      </c>
      <c r="E24" s="71">
        <v>65.004878048780483</v>
      </c>
      <c r="F24" s="71">
        <v>-20.123999999999999</v>
      </c>
      <c r="G24" s="71">
        <f t="shared" si="0"/>
        <v>44.880878048780488</v>
      </c>
    </row>
    <row r="25" spans="1:7" x14ac:dyDescent="0.25">
      <c r="A25" s="69" t="s">
        <v>98</v>
      </c>
      <c r="B25" s="69" t="s">
        <v>177</v>
      </c>
      <c r="C25" s="69">
        <v>2019</v>
      </c>
      <c r="D25" s="70">
        <v>701092</v>
      </c>
      <c r="E25" s="71">
        <v>28.604878048780492</v>
      </c>
      <c r="F25" s="71">
        <v>-3.5437999999999996</v>
      </c>
      <c r="G25" s="71">
        <f t="shared" si="0"/>
        <v>25.061078048780491</v>
      </c>
    </row>
    <row r="26" spans="1:7" x14ac:dyDescent="0.25">
      <c r="A26" s="69" t="s">
        <v>98</v>
      </c>
      <c r="B26" s="69" t="s">
        <v>178</v>
      </c>
      <c r="C26" s="69">
        <v>2019</v>
      </c>
      <c r="D26" s="70">
        <v>701094</v>
      </c>
      <c r="E26" s="71">
        <v>156.00000000000003</v>
      </c>
      <c r="F26" s="71">
        <v>-9.0350000000000001</v>
      </c>
      <c r="G26" s="71">
        <f t="shared" si="0"/>
        <v>146.96500000000003</v>
      </c>
    </row>
    <row r="27" spans="1:7" x14ac:dyDescent="0.25">
      <c r="A27" s="69" t="s">
        <v>98</v>
      </c>
      <c r="B27" s="69" t="s">
        <v>179</v>
      </c>
      <c r="C27" s="69">
        <v>2019</v>
      </c>
      <c r="D27" s="70">
        <v>701096</v>
      </c>
      <c r="E27" s="71">
        <v>182.00000000000003</v>
      </c>
      <c r="F27" s="71">
        <v>-3.6295999999999999</v>
      </c>
      <c r="G27" s="71">
        <f t="shared" si="0"/>
        <v>178.37040000000002</v>
      </c>
    </row>
    <row r="28" spans="1:7" x14ac:dyDescent="0.25">
      <c r="A28" s="69" t="s">
        <v>98</v>
      </c>
      <c r="B28" s="69" t="s">
        <v>180</v>
      </c>
      <c r="C28" s="69">
        <v>2019</v>
      </c>
      <c r="D28" s="70">
        <v>701098</v>
      </c>
      <c r="E28" s="71">
        <v>527.80487804878055</v>
      </c>
      <c r="F28" s="71">
        <v>2.6</v>
      </c>
      <c r="G28" s="71">
        <f t="shared" si="0"/>
        <v>530.40487804878057</v>
      </c>
    </row>
    <row r="29" spans="1:7" x14ac:dyDescent="0.25">
      <c r="A29" s="69" t="s">
        <v>98</v>
      </c>
      <c r="B29" s="69" t="s">
        <v>181</v>
      </c>
      <c r="C29" s="69">
        <v>2019</v>
      </c>
      <c r="D29" s="70">
        <v>701100</v>
      </c>
      <c r="E29" s="71">
        <v>130</v>
      </c>
      <c r="F29" s="71">
        <v>-7.5659999999999998</v>
      </c>
      <c r="G29" s="71">
        <f t="shared" si="0"/>
        <v>122.434</v>
      </c>
    </row>
    <row r="30" spans="1:7" x14ac:dyDescent="0.25">
      <c r="A30" s="69" t="s">
        <v>98</v>
      </c>
      <c r="B30" s="69" t="s">
        <v>182</v>
      </c>
      <c r="C30" s="69">
        <v>2019</v>
      </c>
      <c r="D30" s="70">
        <v>701102</v>
      </c>
      <c r="E30" s="71">
        <v>78.000000000000014</v>
      </c>
      <c r="F30" s="71">
        <v>-7.8468</v>
      </c>
      <c r="G30" s="71">
        <f t="shared" si="0"/>
        <v>70.153200000000012</v>
      </c>
    </row>
    <row r="31" spans="1:7" x14ac:dyDescent="0.25">
      <c r="A31" s="69" t="s">
        <v>69</v>
      </c>
      <c r="B31" s="69" t="s">
        <v>127</v>
      </c>
      <c r="C31" s="69">
        <v>2019</v>
      </c>
      <c r="D31" s="70">
        <v>701144</v>
      </c>
      <c r="E31" s="71">
        <v>87.960975609756105</v>
      </c>
      <c r="F31" s="71">
        <v>-22.099999999999998</v>
      </c>
      <c r="G31" s="71">
        <f t="shared" si="0"/>
        <v>65.86097560975611</v>
      </c>
    </row>
    <row r="32" spans="1:7" x14ac:dyDescent="0.25">
      <c r="A32" s="69" t="s">
        <v>163</v>
      </c>
      <c r="B32" s="69" t="s">
        <v>158</v>
      </c>
      <c r="C32" s="69">
        <v>2019</v>
      </c>
      <c r="D32" s="70">
        <v>701146</v>
      </c>
      <c r="E32" s="71">
        <v>806</v>
      </c>
      <c r="F32" s="71">
        <v>-289.84019999999998</v>
      </c>
      <c r="G32" s="71">
        <f t="shared" si="0"/>
        <v>516.15980000000002</v>
      </c>
    </row>
    <row r="33" spans="1:7" x14ac:dyDescent="0.25">
      <c r="A33" s="69" t="s">
        <v>56</v>
      </c>
      <c r="B33" s="69" t="s">
        <v>159</v>
      </c>
      <c r="C33" s="69">
        <v>2019</v>
      </c>
      <c r="D33" s="70">
        <v>701122</v>
      </c>
      <c r="E33" s="71">
        <v>26000.000000000004</v>
      </c>
      <c r="F33" s="71">
        <v>7560.0789419999992</v>
      </c>
      <c r="G33" s="71">
        <f t="shared" si="0"/>
        <v>33560.078942</v>
      </c>
    </row>
    <row r="34" spans="1:7" x14ac:dyDescent="0.25">
      <c r="A34" s="69" t="s">
        <v>53</v>
      </c>
      <c r="B34" s="69" t="s">
        <v>160</v>
      </c>
      <c r="C34" s="69">
        <v>2019</v>
      </c>
      <c r="D34" s="70">
        <v>701141</v>
      </c>
      <c r="E34" s="71">
        <v>858.00000000000011</v>
      </c>
      <c r="F34" s="71">
        <v>-205.68236000000002</v>
      </c>
      <c r="G34" s="71">
        <f t="shared" si="0"/>
        <v>652.3176400000001</v>
      </c>
    </row>
    <row r="35" spans="1:7" x14ac:dyDescent="0.25">
      <c r="A35" s="69" t="s">
        <v>163</v>
      </c>
      <c r="B35" s="69" t="s">
        <v>161</v>
      </c>
      <c r="C35" s="69">
        <v>2019</v>
      </c>
      <c r="D35" s="70">
        <v>701050</v>
      </c>
      <c r="E35" s="71">
        <v>46.800000000000004</v>
      </c>
      <c r="F35" s="71">
        <v>6.63</v>
      </c>
      <c r="G35" s="71">
        <f t="shared" si="0"/>
        <v>53.430000000000007</v>
      </c>
    </row>
    <row r="36" spans="1:7" x14ac:dyDescent="0.25">
      <c r="A36" s="69" t="s">
        <v>163</v>
      </c>
      <c r="B36" s="69" t="s">
        <v>161</v>
      </c>
      <c r="C36" s="69">
        <v>2019</v>
      </c>
      <c r="D36" s="70">
        <v>701074</v>
      </c>
      <c r="E36" s="71">
        <v>213.20000000000002</v>
      </c>
      <c r="F36" s="71">
        <v>645.79840000000002</v>
      </c>
      <c r="G36" s="71">
        <f t="shared" si="0"/>
        <v>858.99840000000006</v>
      </c>
    </row>
    <row r="37" spans="1:7" x14ac:dyDescent="0.25">
      <c r="A37" s="69" t="s">
        <v>163</v>
      </c>
      <c r="B37" s="69" t="s">
        <v>161</v>
      </c>
      <c r="C37" s="69">
        <v>2019</v>
      </c>
      <c r="D37" s="70">
        <v>701128</v>
      </c>
      <c r="E37" s="71">
        <v>314.59999999999997</v>
      </c>
      <c r="F37" s="71">
        <v>42.278599999999997</v>
      </c>
      <c r="G37" s="71">
        <f t="shared" si="0"/>
        <v>356.87859999999995</v>
      </c>
    </row>
    <row r="38" spans="1:7" x14ac:dyDescent="0.25">
      <c r="A38" s="69" t="s">
        <v>163</v>
      </c>
      <c r="B38" s="69" t="s">
        <v>161</v>
      </c>
      <c r="C38" s="69">
        <v>2019</v>
      </c>
      <c r="D38" s="70">
        <v>701070</v>
      </c>
      <c r="E38" s="71">
        <v>13.004878048780489</v>
      </c>
      <c r="F38" s="71">
        <v>-6.6195999999999993</v>
      </c>
      <c r="G38" s="71">
        <f t="shared" si="0"/>
        <v>6.3852780487804894</v>
      </c>
    </row>
    <row r="39" spans="1:7" x14ac:dyDescent="0.25">
      <c r="A39" s="69" t="s">
        <v>51</v>
      </c>
      <c r="B39" s="69" t="s">
        <v>162</v>
      </c>
      <c r="C39" s="69">
        <v>2019</v>
      </c>
      <c r="D39" s="70">
        <v>701056</v>
      </c>
      <c r="E39" s="71">
        <v>1.307317073170732</v>
      </c>
      <c r="F39" s="71">
        <v>-1.3</v>
      </c>
      <c r="G39" s="71">
        <f t="shared" si="0"/>
        <v>7.3170731707319359E-3</v>
      </c>
    </row>
    <row r="40" spans="1:7" x14ac:dyDescent="0.25">
      <c r="A40" s="69" t="s">
        <v>51</v>
      </c>
      <c r="B40" s="69" t="s">
        <v>162</v>
      </c>
      <c r="C40" s="69">
        <v>2019</v>
      </c>
      <c r="D40" s="70">
        <v>701058</v>
      </c>
      <c r="E40" s="71">
        <v>1.307317073170732</v>
      </c>
      <c r="F40" s="71">
        <v>110.08919999999999</v>
      </c>
      <c r="G40" s="71">
        <f t="shared" si="0"/>
        <v>111.39651707317073</v>
      </c>
    </row>
    <row r="41" spans="1:7" x14ac:dyDescent="0.25">
      <c r="A41" s="69" t="s">
        <v>51</v>
      </c>
      <c r="B41" s="69" t="s">
        <v>162</v>
      </c>
      <c r="C41" s="69">
        <v>2019</v>
      </c>
      <c r="D41" s="70">
        <v>701054</v>
      </c>
      <c r="E41" s="71">
        <v>390.00000000000006</v>
      </c>
      <c r="F41" s="71">
        <v>-49.503999999999998</v>
      </c>
      <c r="G41" s="71">
        <f t="shared" si="0"/>
        <v>340.49600000000004</v>
      </c>
    </row>
    <row r="42" spans="1:7" x14ac:dyDescent="0.25">
      <c r="A42" s="69" t="s">
        <v>51</v>
      </c>
      <c r="B42" s="69" t="s">
        <v>162</v>
      </c>
      <c r="C42" s="69">
        <v>2019</v>
      </c>
      <c r="D42" s="70">
        <v>701052</v>
      </c>
      <c r="E42" s="71">
        <v>1.307317073170732</v>
      </c>
      <c r="F42" s="71">
        <v>16.993600000000001</v>
      </c>
      <c r="G42" s="71">
        <f t="shared" si="0"/>
        <v>18.300917073170734</v>
      </c>
    </row>
    <row r="43" spans="1:7" x14ac:dyDescent="0.25">
      <c r="A43" s="69" t="s">
        <v>163</v>
      </c>
      <c r="B43" s="69" t="s">
        <v>161</v>
      </c>
      <c r="C43" s="69">
        <v>2019</v>
      </c>
      <c r="D43" s="70">
        <v>701124</v>
      </c>
      <c r="E43" s="71">
        <v>234.00000000000003</v>
      </c>
      <c r="F43" s="71">
        <v>-100.8176</v>
      </c>
      <c r="G43" s="71">
        <f t="shared" si="0"/>
        <v>133.18240000000003</v>
      </c>
    </row>
    <row r="44" spans="1:7" x14ac:dyDescent="0.25">
      <c r="A44" s="69" t="s">
        <v>163</v>
      </c>
      <c r="B44" s="69" t="s">
        <v>161</v>
      </c>
      <c r="C44" s="69">
        <v>2019</v>
      </c>
      <c r="D44" s="70">
        <v>701126</v>
      </c>
      <c r="E44" s="71">
        <v>31.200000000000003</v>
      </c>
      <c r="F44" s="71">
        <v>-2.5324</v>
      </c>
      <c r="G44" s="71">
        <f t="shared" si="0"/>
        <v>28.667600000000004</v>
      </c>
    </row>
    <row r="45" spans="1:7" x14ac:dyDescent="0.25">
      <c r="A45" s="69" t="s">
        <v>163</v>
      </c>
      <c r="B45" s="69" t="s">
        <v>161</v>
      </c>
      <c r="C45" s="69">
        <v>2019</v>
      </c>
      <c r="D45" s="70">
        <v>701114</v>
      </c>
      <c r="E45" s="71">
        <v>4.6829268292682933</v>
      </c>
      <c r="F45" s="71">
        <v>0.70199999999999996</v>
      </c>
      <c r="G45" s="71">
        <f t="shared" si="0"/>
        <v>5.3849268292682932</v>
      </c>
    </row>
    <row r="46" spans="1:7" x14ac:dyDescent="0.25">
      <c r="A46" s="69" t="s">
        <v>163</v>
      </c>
      <c r="B46" s="69" t="s">
        <v>161</v>
      </c>
      <c r="C46" s="69">
        <v>2019</v>
      </c>
      <c r="D46" s="70">
        <v>701116</v>
      </c>
      <c r="E46" s="71">
        <v>41.609756097560975</v>
      </c>
      <c r="F46" s="71">
        <v>-30.232799999999997</v>
      </c>
      <c r="G46" s="71">
        <f t="shared" si="0"/>
        <v>11.376956097560978</v>
      </c>
    </row>
    <row r="47" spans="1:7" x14ac:dyDescent="0.25">
      <c r="A47" s="69" t="s">
        <v>163</v>
      </c>
      <c r="B47" s="69" t="s">
        <v>161</v>
      </c>
      <c r="C47" s="69">
        <v>2019</v>
      </c>
      <c r="D47" s="70">
        <v>701118</v>
      </c>
      <c r="E47" s="71">
        <v>85.804878048780495</v>
      </c>
      <c r="F47" s="71">
        <v>65.6708</v>
      </c>
      <c r="G47" s="71">
        <f t="shared" si="0"/>
        <v>151.47567804878048</v>
      </c>
    </row>
    <row r="48" spans="1:7" x14ac:dyDescent="0.25">
      <c r="A48" s="69" t="s">
        <v>163</v>
      </c>
      <c r="B48" s="69" t="s">
        <v>161</v>
      </c>
      <c r="C48" s="69">
        <v>2019</v>
      </c>
      <c r="D48" s="70">
        <v>701072</v>
      </c>
      <c r="E48" s="71">
        <v>260</v>
      </c>
      <c r="F48" s="71">
        <v>15.872999999999999</v>
      </c>
      <c r="G48" s="71">
        <f t="shared" si="0"/>
        <v>275.87299999999999</v>
      </c>
    </row>
    <row r="49" spans="1:7" x14ac:dyDescent="0.25">
      <c r="A49" s="69" t="s">
        <v>163</v>
      </c>
      <c r="B49" s="69" t="s">
        <v>161</v>
      </c>
      <c r="C49" s="69">
        <v>2019</v>
      </c>
      <c r="D49" s="70">
        <v>701106</v>
      </c>
      <c r="E49" s="71">
        <v>208</v>
      </c>
      <c r="F49" s="71">
        <v>93.5792</v>
      </c>
      <c r="G49" s="71">
        <f t="shared" si="0"/>
        <v>301.57920000000001</v>
      </c>
    </row>
    <row r="50" spans="1:7" x14ac:dyDescent="0.25">
      <c r="A50" s="69" t="s">
        <v>163</v>
      </c>
      <c r="B50" s="69" t="s">
        <v>183</v>
      </c>
      <c r="C50" s="69">
        <v>2019</v>
      </c>
      <c r="D50" s="70">
        <v>701066</v>
      </c>
      <c r="E50" s="71">
        <v>247.00487804878051</v>
      </c>
      <c r="F50" s="71">
        <v>-189.31119999999999</v>
      </c>
      <c r="G50" s="71">
        <f t="shared" si="0"/>
        <v>57.693678048780527</v>
      </c>
    </row>
    <row r="51" spans="1:7" x14ac:dyDescent="0.25">
      <c r="A51" s="69" t="s">
        <v>51</v>
      </c>
      <c r="B51" s="69" t="s">
        <v>162</v>
      </c>
      <c r="C51" s="69">
        <v>2019</v>
      </c>
      <c r="D51" s="70">
        <v>701068</v>
      </c>
      <c r="E51" s="71">
        <v>195.10243902439026</v>
      </c>
      <c r="F51" s="71">
        <v>-39.415999999999997</v>
      </c>
      <c r="G51" s="71">
        <f t="shared" si="0"/>
        <v>155.68643902439027</v>
      </c>
    </row>
    <row r="52" spans="1:7" x14ac:dyDescent="0.25">
      <c r="A52" s="69" t="s">
        <v>163</v>
      </c>
      <c r="B52" s="69" t="s">
        <v>161</v>
      </c>
      <c r="C52" s="69">
        <v>2019</v>
      </c>
      <c r="D52" s="70">
        <v>701108</v>
      </c>
      <c r="E52" s="71">
        <v>234.00000000000003</v>
      </c>
      <c r="F52" s="71">
        <v>-74.705799999999996</v>
      </c>
      <c r="G52" s="71">
        <f t="shared" si="0"/>
        <v>159.29420000000005</v>
      </c>
    </row>
    <row r="54" spans="1:7" ht="21" x14ac:dyDescent="0.25">
      <c r="D54" s="72"/>
      <c r="E54" s="80" t="s">
        <v>31</v>
      </c>
      <c r="F54" s="80" t="s">
        <v>32</v>
      </c>
      <c r="G54" s="80" t="s">
        <v>33</v>
      </c>
    </row>
    <row r="55" spans="1:7" x14ac:dyDescent="0.25">
      <c r="D55" s="72"/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71">
        <f>SUM(E5:E52)</f>
        <v>54752.658536585368</v>
      </c>
      <c r="F56" s="71">
        <f>SUM(F5:F52)</f>
        <v>24679.490914000002</v>
      </c>
      <c r="G56" s="71">
        <f>SUM(G5:G52)</f>
        <v>79432.149450585348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6"/>
  <sheetViews>
    <sheetView workbookViewId="0"/>
  </sheetViews>
  <sheetFormatPr defaultColWidth="8.7265625" defaultRowHeight="10.5" x14ac:dyDescent="0.25"/>
  <cols>
    <col min="1" max="1" width="44.81640625" style="68" customWidth="1"/>
    <col min="2" max="2" width="77.54296875" style="68" bestFit="1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2019</v>
      </c>
      <c r="C1" s="68"/>
    </row>
    <row r="2" spans="1:7" x14ac:dyDescent="0.25">
      <c r="A2" s="75" t="s">
        <v>1</v>
      </c>
      <c r="B2" s="69" t="s">
        <v>66</v>
      </c>
      <c r="C2" s="68"/>
    </row>
    <row r="4" spans="1:7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59</v>
      </c>
      <c r="B5" s="69" t="s">
        <v>164</v>
      </c>
      <c r="C5" s="70">
        <v>2019</v>
      </c>
      <c r="D5" s="70">
        <v>701129</v>
      </c>
      <c r="E5" s="79">
        <v>110</v>
      </c>
      <c r="F5" s="79">
        <v>3734.9399999999996</v>
      </c>
      <c r="G5" s="79">
        <f>E5+F5</f>
        <v>3844.9399999999996</v>
      </c>
    </row>
    <row r="6" spans="1:7" x14ac:dyDescent="0.25">
      <c r="A6" s="69" t="s">
        <v>75</v>
      </c>
      <c r="B6" s="69" t="s">
        <v>79</v>
      </c>
      <c r="C6" s="70">
        <v>2019</v>
      </c>
      <c r="D6" s="70">
        <v>701063</v>
      </c>
      <c r="E6" s="79">
        <v>528</v>
      </c>
      <c r="F6" s="79">
        <v>358.798</v>
      </c>
      <c r="G6" s="79">
        <f t="shared" ref="G6:G52" si="0">E6+F6</f>
        <v>886.798</v>
      </c>
    </row>
    <row r="7" spans="1:7" x14ac:dyDescent="0.25">
      <c r="A7" s="69" t="s">
        <v>29</v>
      </c>
      <c r="B7" s="69" t="s">
        <v>165</v>
      </c>
      <c r="C7" s="70">
        <v>2019</v>
      </c>
      <c r="D7" s="70">
        <v>701059</v>
      </c>
      <c r="E7" s="79">
        <v>15400</v>
      </c>
      <c r="F7" s="79">
        <v>2841.3571999999995</v>
      </c>
      <c r="G7" s="79">
        <f t="shared" si="0"/>
        <v>18241.357199999999</v>
      </c>
    </row>
    <row r="8" spans="1:7" x14ac:dyDescent="0.25">
      <c r="A8" s="69" t="s">
        <v>100</v>
      </c>
      <c r="B8" s="69" t="s">
        <v>153</v>
      </c>
      <c r="C8" s="70">
        <v>2019</v>
      </c>
      <c r="D8" s="70">
        <v>701047</v>
      </c>
      <c r="E8" s="79">
        <v>6974</v>
      </c>
      <c r="F8" s="79">
        <v>-550.85799999999995</v>
      </c>
      <c r="G8" s="79">
        <f t="shared" si="0"/>
        <v>6423.1419999999998</v>
      </c>
    </row>
    <row r="9" spans="1:7" x14ac:dyDescent="0.25">
      <c r="A9" s="69" t="s">
        <v>155</v>
      </c>
      <c r="B9" s="69" t="s">
        <v>166</v>
      </c>
      <c r="C9" s="70">
        <v>2019</v>
      </c>
      <c r="D9" s="70">
        <v>701133</v>
      </c>
      <c r="E9" s="79">
        <v>44</v>
      </c>
      <c r="F9" s="79">
        <v>2.5299999999999998</v>
      </c>
      <c r="G9" s="79">
        <f t="shared" si="0"/>
        <v>46.53</v>
      </c>
    </row>
    <row r="10" spans="1:7" x14ac:dyDescent="0.25">
      <c r="A10" s="69" t="s">
        <v>75</v>
      </c>
      <c r="B10" s="69" t="s">
        <v>156</v>
      </c>
      <c r="C10" s="70">
        <v>2019</v>
      </c>
      <c r="D10" s="70">
        <v>701119</v>
      </c>
      <c r="E10" s="79">
        <v>110</v>
      </c>
      <c r="F10" s="79">
        <v>-32.427999999999997</v>
      </c>
      <c r="G10" s="79">
        <f t="shared" si="0"/>
        <v>77.572000000000003</v>
      </c>
    </row>
    <row r="11" spans="1:7" x14ac:dyDescent="0.25">
      <c r="A11" s="69" t="s">
        <v>155</v>
      </c>
      <c r="B11" s="69" t="s">
        <v>105</v>
      </c>
      <c r="C11" s="70">
        <v>2019</v>
      </c>
      <c r="D11" s="70">
        <v>701061</v>
      </c>
      <c r="E11" s="79">
        <v>4950</v>
      </c>
      <c r="F11" s="79">
        <v>-4671.4359999999997</v>
      </c>
      <c r="G11" s="79">
        <f t="shared" si="0"/>
        <v>278.56400000000031</v>
      </c>
    </row>
    <row r="12" spans="1:7" x14ac:dyDescent="0.25">
      <c r="A12" s="69" t="s">
        <v>37</v>
      </c>
      <c r="B12" s="69" t="s">
        <v>129</v>
      </c>
      <c r="C12" s="70">
        <v>2019</v>
      </c>
      <c r="D12" s="70">
        <v>701137</v>
      </c>
      <c r="E12" s="79">
        <v>308</v>
      </c>
      <c r="F12" s="79">
        <v>154.83599999999998</v>
      </c>
      <c r="G12" s="79">
        <f t="shared" si="0"/>
        <v>462.83600000000001</v>
      </c>
    </row>
    <row r="13" spans="1:7" x14ac:dyDescent="0.25">
      <c r="A13" s="69" t="s">
        <v>18</v>
      </c>
      <c r="B13" s="69" t="s">
        <v>167</v>
      </c>
      <c r="C13" s="70">
        <v>2019</v>
      </c>
      <c r="D13" s="70">
        <v>701131</v>
      </c>
      <c r="E13" s="79">
        <v>2200</v>
      </c>
      <c r="F13" s="79">
        <v>757.96600000000001</v>
      </c>
      <c r="G13" s="79">
        <f t="shared" si="0"/>
        <v>2957.9659999999999</v>
      </c>
    </row>
    <row r="14" spans="1:7" x14ac:dyDescent="0.25">
      <c r="A14" s="69" t="s">
        <v>75</v>
      </c>
      <c r="B14" s="69" t="s">
        <v>157</v>
      </c>
      <c r="C14" s="70">
        <v>2019</v>
      </c>
      <c r="D14" s="70">
        <v>701111</v>
      </c>
      <c r="E14" s="79">
        <v>1694</v>
      </c>
      <c r="F14" s="79">
        <v>-446.26515999999992</v>
      </c>
      <c r="G14" s="79">
        <f t="shared" si="0"/>
        <v>1247.7348400000001</v>
      </c>
    </row>
    <row r="15" spans="1:7" x14ac:dyDescent="0.25">
      <c r="A15" s="69" t="s">
        <v>75</v>
      </c>
      <c r="B15" s="69" t="s">
        <v>110</v>
      </c>
      <c r="C15" s="70">
        <v>2019</v>
      </c>
      <c r="D15" s="70">
        <v>701109</v>
      </c>
      <c r="E15" s="79">
        <v>160600</v>
      </c>
      <c r="F15" s="79">
        <v>144062.16</v>
      </c>
      <c r="G15" s="79">
        <f t="shared" si="0"/>
        <v>304662.16000000003</v>
      </c>
    </row>
    <row r="16" spans="1:7" x14ac:dyDescent="0.25">
      <c r="A16" s="69" t="s">
        <v>98</v>
      </c>
      <c r="B16" s="69" t="s">
        <v>168</v>
      </c>
      <c r="C16" s="70">
        <v>2019</v>
      </c>
      <c r="D16" s="70">
        <v>701075</v>
      </c>
      <c r="E16" s="79">
        <v>11.004405286343612</v>
      </c>
      <c r="F16" s="79">
        <v>-4.84</v>
      </c>
      <c r="G16" s="79">
        <f t="shared" si="0"/>
        <v>6.1644052863436123</v>
      </c>
    </row>
    <row r="17" spans="1:7" x14ac:dyDescent="0.25">
      <c r="A17" s="69" t="s">
        <v>98</v>
      </c>
      <c r="B17" s="69" t="s">
        <v>169</v>
      </c>
      <c r="C17" s="70">
        <v>2019</v>
      </c>
      <c r="D17" s="70">
        <v>701103</v>
      </c>
      <c r="E17" s="79">
        <v>880</v>
      </c>
      <c r="F17" s="79">
        <v>13.683999999999999</v>
      </c>
      <c r="G17" s="79">
        <f t="shared" si="0"/>
        <v>893.68399999999997</v>
      </c>
    </row>
    <row r="18" spans="1:7" x14ac:dyDescent="0.25">
      <c r="A18" s="69" t="s">
        <v>98</v>
      </c>
      <c r="B18" s="69" t="s">
        <v>170</v>
      </c>
      <c r="C18" s="70">
        <v>2019</v>
      </c>
      <c r="D18" s="70">
        <v>701077</v>
      </c>
      <c r="E18" s="79">
        <v>418</v>
      </c>
      <c r="F18" s="79">
        <v>59.4</v>
      </c>
      <c r="G18" s="79">
        <f t="shared" si="0"/>
        <v>477.4</v>
      </c>
    </row>
    <row r="19" spans="1:7" x14ac:dyDescent="0.25">
      <c r="A19" s="69" t="s">
        <v>98</v>
      </c>
      <c r="B19" s="69" t="s">
        <v>171</v>
      </c>
      <c r="C19" s="70">
        <v>2019</v>
      </c>
      <c r="D19" s="70">
        <v>701079</v>
      </c>
      <c r="E19" s="79">
        <v>264</v>
      </c>
      <c r="F19" s="79">
        <v>-106.19399999999999</v>
      </c>
      <c r="G19" s="79">
        <f t="shared" si="0"/>
        <v>157.80600000000001</v>
      </c>
    </row>
    <row r="20" spans="1:7" x14ac:dyDescent="0.25">
      <c r="A20" s="69" t="s">
        <v>98</v>
      </c>
      <c r="B20" s="69" t="s">
        <v>172</v>
      </c>
      <c r="C20" s="70">
        <v>2019</v>
      </c>
      <c r="D20" s="70">
        <v>701081</v>
      </c>
      <c r="E20" s="79">
        <v>88</v>
      </c>
      <c r="F20" s="79">
        <v>-28.401999999999997</v>
      </c>
      <c r="G20" s="79">
        <f t="shared" si="0"/>
        <v>59.597999999999999</v>
      </c>
    </row>
    <row r="21" spans="1:7" x14ac:dyDescent="0.25">
      <c r="A21" s="69" t="s">
        <v>98</v>
      </c>
      <c r="B21" s="69" t="s">
        <v>173</v>
      </c>
      <c r="C21" s="70">
        <v>2019</v>
      </c>
      <c r="D21" s="70">
        <v>701083</v>
      </c>
      <c r="E21" s="79">
        <v>616</v>
      </c>
      <c r="F21" s="79">
        <v>-3.1679999999999997</v>
      </c>
      <c r="G21" s="79">
        <f t="shared" si="0"/>
        <v>612.83199999999999</v>
      </c>
    </row>
    <row r="22" spans="1:7" x14ac:dyDescent="0.25">
      <c r="A22" s="69" t="s">
        <v>98</v>
      </c>
      <c r="B22" s="69" t="s">
        <v>174</v>
      </c>
      <c r="C22" s="70">
        <v>2019</v>
      </c>
      <c r="D22" s="70">
        <v>701085</v>
      </c>
      <c r="E22" s="79">
        <v>505.99999999999994</v>
      </c>
      <c r="F22" s="79">
        <v>-6.3579999999999997</v>
      </c>
      <c r="G22" s="79">
        <f t="shared" si="0"/>
        <v>499.64199999999994</v>
      </c>
    </row>
    <row r="23" spans="1:7" x14ac:dyDescent="0.25">
      <c r="A23" s="69" t="s">
        <v>98</v>
      </c>
      <c r="B23" s="69" t="s">
        <v>175</v>
      </c>
      <c r="C23" s="70">
        <v>2019</v>
      </c>
      <c r="D23" s="70">
        <v>701087</v>
      </c>
      <c r="E23" s="79">
        <v>1540</v>
      </c>
      <c r="F23" s="79">
        <v>-741.06999999999994</v>
      </c>
      <c r="G23" s="79">
        <f t="shared" si="0"/>
        <v>798.93000000000006</v>
      </c>
    </row>
    <row r="24" spans="1:7" x14ac:dyDescent="0.25">
      <c r="A24" s="69" t="s">
        <v>98</v>
      </c>
      <c r="B24" s="69" t="s">
        <v>176</v>
      </c>
      <c r="C24" s="70">
        <v>2019</v>
      </c>
      <c r="D24" s="70">
        <v>701089</v>
      </c>
      <c r="E24" s="79">
        <v>550</v>
      </c>
      <c r="F24" s="79">
        <v>-170.28</v>
      </c>
      <c r="G24" s="79">
        <f t="shared" si="0"/>
        <v>379.72</v>
      </c>
    </row>
    <row r="25" spans="1:7" x14ac:dyDescent="0.25">
      <c r="A25" s="69" t="s">
        <v>98</v>
      </c>
      <c r="B25" s="69" t="s">
        <v>177</v>
      </c>
      <c r="C25" s="70">
        <v>2019</v>
      </c>
      <c r="D25" s="70">
        <v>701091</v>
      </c>
      <c r="E25" s="79">
        <v>242</v>
      </c>
      <c r="F25" s="79">
        <v>-29.985999999999997</v>
      </c>
      <c r="G25" s="79">
        <f t="shared" si="0"/>
        <v>212.01400000000001</v>
      </c>
    </row>
    <row r="26" spans="1:7" x14ac:dyDescent="0.25">
      <c r="A26" s="69" t="s">
        <v>98</v>
      </c>
      <c r="B26" s="69" t="s">
        <v>178</v>
      </c>
      <c r="C26" s="70">
        <v>2019</v>
      </c>
      <c r="D26" s="70">
        <v>701093</v>
      </c>
      <c r="E26" s="79">
        <v>1320</v>
      </c>
      <c r="F26" s="79">
        <v>-76.449999999999989</v>
      </c>
      <c r="G26" s="79">
        <f t="shared" si="0"/>
        <v>1243.55</v>
      </c>
    </row>
    <row r="27" spans="1:7" x14ac:dyDescent="0.25">
      <c r="A27" s="69" t="s">
        <v>98</v>
      </c>
      <c r="B27" s="69" t="s">
        <v>179</v>
      </c>
      <c r="C27" s="70">
        <v>2019</v>
      </c>
      <c r="D27" s="70">
        <v>701095</v>
      </c>
      <c r="E27" s="79">
        <v>1540</v>
      </c>
      <c r="F27" s="79">
        <v>-30.712</v>
      </c>
      <c r="G27" s="79">
        <f t="shared" si="0"/>
        <v>1509.288</v>
      </c>
    </row>
    <row r="28" spans="1:7" x14ac:dyDescent="0.25">
      <c r="A28" s="69" t="s">
        <v>98</v>
      </c>
      <c r="B28" s="69" t="s">
        <v>180</v>
      </c>
      <c r="C28" s="70">
        <v>2019</v>
      </c>
      <c r="D28" s="70">
        <v>701097</v>
      </c>
      <c r="E28" s="79">
        <v>4466</v>
      </c>
      <c r="F28" s="79">
        <v>22</v>
      </c>
      <c r="G28" s="79">
        <f t="shared" si="0"/>
        <v>4488</v>
      </c>
    </row>
    <row r="29" spans="1:7" x14ac:dyDescent="0.25">
      <c r="A29" s="69" t="s">
        <v>98</v>
      </c>
      <c r="B29" s="69" t="s">
        <v>181</v>
      </c>
      <c r="C29" s="70">
        <v>2019</v>
      </c>
      <c r="D29" s="70">
        <v>701099</v>
      </c>
      <c r="E29" s="79">
        <v>1100</v>
      </c>
      <c r="F29" s="79">
        <v>-64.02</v>
      </c>
      <c r="G29" s="79">
        <f t="shared" si="0"/>
        <v>1035.98</v>
      </c>
    </row>
    <row r="30" spans="1:7" x14ac:dyDescent="0.25">
      <c r="A30" s="69" t="s">
        <v>98</v>
      </c>
      <c r="B30" s="69" t="s">
        <v>182</v>
      </c>
      <c r="C30" s="70">
        <v>2019</v>
      </c>
      <c r="D30" s="70">
        <v>701101</v>
      </c>
      <c r="E30" s="79">
        <v>660</v>
      </c>
      <c r="F30" s="79">
        <v>-66.396000000000001</v>
      </c>
      <c r="G30" s="79">
        <f t="shared" si="0"/>
        <v>593.60400000000004</v>
      </c>
    </row>
    <row r="31" spans="1:7" x14ac:dyDescent="0.25">
      <c r="A31" s="69" t="s">
        <v>69</v>
      </c>
      <c r="B31" s="69" t="s">
        <v>127</v>
      </c>
      <c r="C31" s="70">
        <v>2019</v>
      </c>
      <c r="D31" s="70">
        <v>701143</v>
      </c>
      <c r="E31" s="79">
        <v>744.33480176211458</v>
      </c>
      <c r="F31" s="79">
        <v>-187</v>
      </c>
      <c r="G31" s="79">
        <f t="shared" si="0"/>
        <v>557.33480176211458</v>
      </c>
    </row>
    <row r="32" spans="1:7" x14ac:dyDescent="0.25">
      <c r="A32" s="69" t="s">
        <v>75</v>
      </c>
      <c r="B32" s="69" t="s">
        <v>158</v>
      </c>
      <c r="C32" s="70">
        <v>2019</v>
      </c>
      <c r="D32" s="70">
        <v>701145</v>
      </c>
      <c r="E32" s="79">
        <v>6820</v>
      </c>
      <c r="F32" s="79">
        <v>-2452.4939999999997</v>
      </c>
      <c r="G32" s="79">
        <f t="shared" si="0"/>
        <v>4367.5060000000003</v>
      </c>
    </row>
    <row r="33" spans="1:7" x14ac:dyDescent="0.25">
      <c r="A33" s="69" t="s">
        <v>56</v>
      </c>
      <c r="B33" s="69" t="s">
        <v>159</v>
      </c>
      <c r="C33" s="70">
        <v>2019</v>
      </c>
      <c r="D33" s="70">
        <v>701121</v>
      </c>
      <c r="E33" s="79">
        <v>220000</v>
      </c>
      <c r="F33" s="79">
        <v>63969.898739999997</v>
      </c>
      <c r="G33" s="79">
        <f t="shared" si="0"/>
        <v>283969.89873999998</v>
      </c>
    </row>
    <row r="34" spans="1:7" x14ac:dyDescent="0.25">
      <c r="A34" s="69" t="s">
        <v>53</v>
      </c>
      <c r="B34" s="69" t="s">
        <v>160</v>
      </c>
      <c r="C34" s="70">
        <v>2019</v>
      </c>
      <c r="D34" s="70">
        <v>701140</v>
      </c>
      <c r="E34" s="79">
        <v>7260</v>
      </c>
      <c r="F34" s="79">
        <v>-1740.3892000000001</v>
      </c>
      <c r="G34" s="79">
        <f t="shared" si="0"/>
        <v>5519.6108000000004</v>
      </c>
    </row>
    <row r="35" spans="1:7" x14ac:dyDescent="0.25">
      <c r="A35" s="69" t="s">
        <v>75</v>
      </c>
      <c r="B35" s="69" t="s">
        <v>161</v>
      </c>
      <c r="C35" s="70">
        <v>2019</v>
      </c>
      <c r="D35" s="70">
        <v>701049</v>
      </c>
      <c r="E35" s="79">
        <v>396</v>
      </c>
      <c r="F35" s="79">
        <v>56.099999999999994</v>
      </c>
      <c r="G35" s="79">
        <f t="shared" si="0"/>
        <v>452.1</v>
      </c>
    </row>
    <row r="36" spans="1:7" x14ac:dyDescent="0.25">
      <c r="A36" s="69" t="s">
        <v>75</v>
      </c>
      <c r="B36" s="69" t="s">
        <v>161</v>
      </c>
      <c r="C36" s="70">
        <v>2019</v>
      </c>
      <c r="D36" s="70">
        <v>701073</v>
      </c>
      <c r="E36" s="79">
        <v>1804</v>
      </c>
      <c r="F36" s="79">
        <v>5464.4479999999994</v>
      </c>
      <c r="G36" s="79">
        <f t="shared" si="0"/>
        <v>7268.4479999999994</v>
      </c>
    </row>
    <row r="37" spans="1:7" x14ac:dyDescent="0.25">
      <c r="A37" s="69" t="s">
        <v>75</v>
      </c>
      <c r="B37" s="69" t="s">
        <v>161</v>
      </c>
      <c r="C37" s="70">
        <v>2019</v>
      </c>
      <c r="D37" s="70">
        <v>701127</v>
      </c>
      <c r="E37" s="79">
        <v>2662</v>
      </c>
      <c r="F37" s="79">
        <v>357.74199999999996</v>
      </c>
      <c r="G37" s="79">
        <f t="shared" si="0"/>
        <v>3019.7420000000002</v>
      </c>
    </row>
    <row r="38" spans="1:7" x14ac:dyDescent="0.25">
      <c r="A38" s="69" t="s">
        <v>75</v>
      </c>
      <c r="B38" s="69" t="s">
        <v>161</v>
      </c>
      <c r="C38" s="70">
        <v>2019</v>
      </c>
      <c r="D38" s="70">
        <v>701069</v>
      </c>
      <c r="E38" s="79">
        <v>110</v>
      </c>
      <c r="F38" s="79">
        <v>-56.011999999999993</v>
      </c>
      <c r="G38" s="79">
        <f t="shared" si="0"/>
        <v>53.988000000000007</v>
      </c>
    </row>
    <row r="39" spans="1:7" x14ac:dyDescent="0.25">
      <c r="A39" s="69" t="s">
        <v>51</v>
      </c>
      <c r="B39" s="69" t="s">
        <v>162</v>
      </c>
      <c r="C39" s="70">
        <v>2019</v>
      </c>
      <c r="D39" s="70">
        <v>701055</v>
      </c>
      <c r="E39" s="79">
        <v>11.004405286343612</v>
      </c>
      <c r="F39" s="79">
        <v>-11</v>
      </c>
      <c r="G39" s="79">
        <f t="shared" si="0"/>
        <v>4.405286343612147E-3</v>
      </c>
    </row>
    <row r="40" spans="1:7" x14ac:dyDescent="0.25">
      <c r="A40" s="69" t="s">
        <v>51</v>
      </c>
      <c r="B40" s="69" t="s">
        <v>162</v>
      </c>
      <c r="C40" s="70">
        <v>2019</v>
      </c>
      <c r="D40" s="70">
        <v>701057</v>
      </c>
      <c r="E40" s="79">
        <v>11.004405286343612</v>
      </c>
      <c r="F40" s="79">
        <v>931.524</v>
      </c>
      <c r="G40" s="79">
        <f t="shared" si="0"/>
        <v>942.52840528634363</v>
      </c>
    </row>
    <row r="41" spans="1:7" x14ac:dyDescent="0.25">
      <c r="A41" s="69" t="s">
        <v>51</v>
      </c>
      <c r="B41" s="69" t="s">
        <v>162</v>
      </c>
      <c r="C41" s="70">
        <v>2019</v>
      </c>
      <c r="D41" s="70">
        <v>701053</v>
      </c>
      <c r="E41" s="79">
        <v>3300</v>
      </c>
      <c r="F41" s="79">
        <v>-418.88</v>
      </c>
      <c r="G41" s="79">
        <f t="shared" si="0"/>
        <v>2881.12</v>
      </c>
    </row>
    <row r="42" spans="1:7" x14ac:dyDescent="0.25">
      <c r="A42" s="69" t="s">
        <v>51</v>
      </c>
      <c r="B42" s="69" t="s">
        <v>162</v>
      </c>
      <c r="C42" s="70">
        <v>2019</v>
      </c>
      <c r="D42" s="70">
        <v>701051</v>
      </c>
      <c r="E42" s="79">
        <v>11.004405286343612</v>
      </c>
      <c r="F42" s="79">
        <v>143.792</v>
      </c>
      <c r="G42" s="79">
        <f t="shared" si="0"/>
        <v>154.7964052863436</v>
      </c>
    </row>
    <row r="43" spans="1:7" x14ac:dyDescent="0.25">
      <c r="A43" s="69" t="s">
        <v>75</v>
      </c>
      <c r="B43" s="69" t="s">
        <v>161</v>
      </c>
      <c r="C43" s="70">
        <v>2019</v>
      </c>
      <c r="D43" s="70">
        <v>701123</v>
      </c>
      <c r="E43" s="79">
        <v>1980.0000000000002</v>
      </c>
      <c r="F43" s="79">
        <v>-853.072</v>
      </c>
      <c r="G43" s="79">
        <f t="shared" si="0"/>
        <v>1126.9280000000003</v>
      </c>
    </row>
    <row r="44" spans="1:7" x14ac:dyDescent="0.25">
      <c r="A44" s="69" t="s">
        <v>75</v>
      </c>
      <c r="B44" s="69" t="s">
        <v>161</v>
      </c>
      <c r="C44" s="70">
        <v>2019</v>
      </c>
      <c r="D44" s="70">
        <v>701125</v>
      </c>
      <c r="E44" s="79">
        <v>264</v>
      </c>
      <c r="F44" s="79">
        <v>-21.427999999999997</v>
      </c>
      <c r="G44" s="79">
        <f t="shared" si="0"/>
        <v>242.572</v>
      </c>
    </row>
    <row r="45" spans="1:7" x14ac:dyDescent="0.25">
      <c r="A45" s="69" t="s">
        <v>75</v>
      </c>
      <c r="B45" s="69" t="s">
        <v>161</v>
      </c>
      <c r="C45" s="70">
        <v>2019</v>
      </c>
      <c r="D45" s="70">
        <v>701113</v>
      </c>
      <c r="E45" s="79">
        <v>39.603524229074893</v>
      </c>
      <c r="F45" s="79">
        <v>5.9399999999999995</v>
      </c>
      <c r="G45" s="79">
        <f t="shared" si="0"/>
        <v>45.54352422907489</v>
      </c>
    </row>
    <row r="46" spans="1:7" x14ac:dyDescent="0.25">
      <c r="A46" s="69" t="s">
        <v>75</v>
      </c>
      <c r="B46" s="69" t="s">
        <v>161</v>
      </c>
      <c r="C46" s="70">
        <v>2019</v>
      </c>
      <c r="D46" s="70">
        <v>701115</v>
      </c>
      <c r="E46" s="79">
        <v>352</v>
      </c>
      <c r="F46" s="79">
        <v>-255.81599999999997</v>
      </c>
      <c r="G46" s="79">
        <f t="shared" si="0"/>
        <v>96.184000000000026</v>
      </c>
    </row>
    <row r="47" spans="1:7" x14ac:dyDescent="0.25">
      <c r="A47" s="69" t="s">
        <v>75</v>
      </c>
      <c r="B47" s="69" t="s">
        <v>161</v>
      </c>
      <c r="C47" s="70">
        <v>2019</v>
      </c>
      <c r="D47" s="70">
        <v>701117</v>
      </c>
      <c r="E47" s="79">
        <v>726</v>
      </c>
      <c r="F47" s="79">
        <v>555.67599999999993</v>
      </c>
      <c r="G47" s="79">
        <f t="shared" si="0"/>
        <v>1281.6759999999999</v>
      </c>
    </row>
    <row r="48" spans="1:7" x14ac:dyDescent="0.25">
      <c r="A48" s="69" t="s">
        <v>75</v>
      </c>
      <c r="B48" s="69" t="s">
        <v>161</v>
      </c>
      <c r="C48" s="70">
        <v>2019</v>
      </c>
      <c r="D48" s="70">
        <v>701071</v>
      </c>
      <c r="E48" s="79">
        <v>2200</v>
      </c>
      <c r="F48" s="79">
        <v>134.31</v>
      </c>
      <c r="G48" s="79">
        <f t="shared" si="0"/>
        <v>2334.31</v>
      </c>
    </row>
    <row r="49" spans="1:7" x14ac:dyDescent="0.25">
      <c r="A49" s="69" t="s">
        <v>75</v>
      </c>
      <c r="B49" s="69" t="s">
        <v>161</v>
      </c>
      <c r="C49" s="70">
        <v>2019</v>
      </c>
      <c r="D49" s="70">
        <v>701105</v>
      </c>
      <c r="E49" s="79">
        <v>1760</v>
      </c>
      <c r="F49" s="79">
        <v>791.82399999999996</v>
      </c>
      <c r="G49" s="79">
        <f t="shared" si="0"/>
        <v>2551.8240000000001</v>
      </c>
    </row>
    <row r="50" spans="1:7" x14ac:dyDescent="0.25">
      <c r="A50" s="69" t="s">
        <v>75</v>
      </c>
      <c r="B50" s="69" t="s">
        <v>184</v>
      </c>
      <c r="C50" s="70">
        <v>2019</v>
      </c>
      <c r="D50" s="70">
        <v>701065</v>
      </c>
      <c r="E50" s="79">
        <v>2090</v>
      </c>
      <c r="F50" s="79">
        <v>-1601.8639999999998</v>
      </c>
      <c r="G50" s="79">
        <f t="shared" si="0"/>
        <v>488.13600000000019</v>
      </c>
    </row>
    <row r="51" spans="1:7" x14ac:dyDescent="0.25">
      <c r="A51" s="69" t="s">
        <v>51</v>
      </c>
      <c r="B51" s="69" t="s">
        <v>162</v>
      </c>
      <c r="C51" s="70">
        <v>2019</v>
      </c>
      <c r="D51" s="70">
        <v>701067</v>
      </c>
      <c r="E51" s="79">
        <v>1650</v>
      </c>
      <c r="F51" s="79">
        <v>-333.52</v>
      </c>
      <c r="G51" s="79">
        <f t="shared" si="0"/>
        <v>1316.48</v>
      </c>
    </row>
    <row r="52" spans="1:7" x14ac:dyDescent="0.25">
      <c r="A52" s="69" t="s">
        <v>75</v>
      </c>
      <c r="B52" s="69" t="s">
        <v>161</v>
      </c>
      <c r="C52" s="70">
        <v>2019</v>
      </c>
      <c r="D52" s="70">
        <v>701107</v>
      </c>
      <c r="E52" s="79">
        <v>1980.0000000000002</v>
      </c>
      <c r="F52" s="79">
        <v>-632.12599999999998</v>
      </c>
      <c r="G52" s="79">
        <f t="shared" si="0"/>
        <v>1347.8740000000003</v>
      </c>
    </row>
    <row r="53" spans="1:7" x14ac:dyDescent="0.25">
      <c r="D53" s="67"/>
    </row>
    <row r="54" spans="1:7" ht="21" x14ac:dyDescent="0.25">
      <c r="D54" s="72"/>
      <c r="E54" s="80" t="s">
        <v>31</v>
      </c>
      <c r="F54" s="80" t="s">
        <v>32</v>
      </c>
      <c r="G54" s="80" t="s">
        <v>33</v>
      </c>
    </row>
    <row r="55" spans="1:7" x14ac:dyDescent="0.25">
      <c r="D55" s="72"/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71">
        <f>SUM(E4:E52)</f>
        <v>463289.95594713651</v>
      </c>
      <c r="F56" s="71">
        <f>SUM(F4:F52)</f>
        <v>208826.46158</v>
      </c>
      <c r="G56" s="71">
        <f>SUM(G4:G52)</f>
        <v>672116.41752713663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F76"/>
  <sheetViews>
    <sheetView topLeftCell="B1" zoomScale="90" zoomScaleNormal="90" workbookViewId="0">
      <pane ySplit="4" topLeftCell="A5" activePane="bottomLeft" state="frozen"/>
      <selection pane="bottomLeft"/>
    </sheetView>
  </sheetViews>
  <sheetFormatPr defaultColWidth="13" defaultRowHeight="12" x14ac:dyDescent="0.35"/>
  <cols>
    <col min="1" max="1" width="35.7265625" style="42" customWidth="1"/>
    <col min="2" max="2" width="64.26953125" style="42" customWidth="1"/>
    <col min="3" max="3" width="21.26953125" style="43" customWidth="1"/>
    <col min="4" max="4" width="14.26953125" style="16" customWidth="1"/>
    <col min="5" max="5" width="14.26953125" style="11" customWidth="1"/>
    <col min="6" max="6" width="14.26953125" style="12" customWidth="1"/>
    <col min="7" max="7" width="14.26953125" style="11" customWidth="1"/>
    <col min="8" max="9" width="14.26953125" style="16" customWidth="1"/>
    <col min="10" max="10" width="14.26953125" style="11" customWidth="1"/>
    <col min="11" max="11" width="14.26953125" style="16" customWidth="1"/>
    <col min="12" max="12" width="14.26953125" style="13" customWidth="1"/>
    <col min="13" max="13" width="14.26953125" style="12" customWidth="1"/>
    <col min="14" max="14" width="17.7265625" style="11" customWidth="1"/>
    <col min="15" max="16" width="14.26953125" style="16" customWidth="1"/>
    <col min="17" max="17" width="14.26953125" style="11" customWidth="1"/>
    <col min="18" max="18" width="14.26953125" style="14" customWidth="1"/>
    <col min="19" max="19" width="14.26953125" style="44" customWidth="1"/>
    <col min="20" max="20" width="14.26953125" style="14" customWidth="1"/>
    <col min="21" max="21" width="14.26953125" style="44" customWidth="1"/>
    <col min="22" max="23" width="14.26953125" style="14" customWidth="1"/>
    <col min="24" max="24" width="14.26953125" style="44" customWidth="1"/>
    <col min="25" max="25" width="14.26953125" style="14" customWidth="1"/>
    <col min="26" max="26" width="14.26953125" style="44" customWidth="1"/>
    <col min="27" max="27" width="14.26953125" style="14" customWidth="1"/>
    <col min="28" max="28" width="14.26953125" style="44" customWidth="1"/>
    <col min="29" max="30" width="14.26953125" style="14" customWidth="1"/>
    <col min="31" max="31" width="14.26953125" style="44" customWidth="1"/>
    <col min="32" max="38" width="14.26953125" style="14" customWidth="1"/>
    <col min="39" max="16384" width="13" style="14"/>
  </cols>
  <sheetData>
    <row r="1" spans="1:38" x14ac:dyDescent="0.35">
      <c r="A1" s="216" t="s">
        <v>1</v>
      </c>
      <c r="B1" s="9" t="s">
        <v>2</v>
      </c>
      <c r="C1" s="10"/>
      <c r="D1" s="11"/>
      <c r="E1" s="12"/>
      <c r="F1" s="11"/>
      <c r="G1" s="16"/>
      <c r="I1" s="11"/>
      <c r="J1" s="16"/>
      <c r="K1" s="13"/>
      <c r="L1" s="12"/>
      <c r="M1" s="11"/>
      <c r="N1" s="16"/>
      <c r="P1" s="11"/>
      <c r="Q1" s="14"/>
      <c r="S1" s="14"/>
      <c r="U1" s="14"/>
      <c r="X1" s="14"/>
      <c r="Z1" s="14"/>
      <c r="AB1" s="14"/>
      <c r="AE1" s="14"/>
    </row>
    <row r="2" spans="1:38" x14ac:dyDescent="0.35">
      <c r="A2" s="216" t="s">
        <v>0</v>
      </c>
      <c r="B2" s="9">
        <v>2019</v>
      </c>
      <c r="C2" s="10"/>
      <c r="D2" s="11"/>
      <c r="E2" s="15"/>
      <c r="F2" s="11"/>
      <c r="G2" s="16"/>
      <c r="I2" s="11"/>
      <c r="J2" s="16"/>
      <c r="K2" s="17"/>
      <c r="L2" s="15"/>
      <c r="M2" s="11"/>
      <c r="N2" s="16"/>
      <c r="P2" s="11"/>
      <c r="Q2" s="14"/>
      <c r="S2" s="14"/>
      <c r="U2" s="14"/>
      <c r="X2" s="14"/>
      <c r="Z2" s="14"/>
      <c r="AB2" s="14"/>
      <c r="AE2" s="14"/>
    </row>
    <row r="3" spans="1:38" s="20" customFormat="1" x14ac:dyDescent="0.35">
      <c r="A3" s="18"/>
      <c r="B3" s="18"/>
      <c r="C3" s="19"/>
      <c r="D3" s="217" t="s">
        <v>188</v>
      </c>
      <c r="E3" s="217"/>
      <c r="F3" s="217"/>
      <c r="G3" s="217"/>
      <c r="H3" s="217"/>
      <c r="I3" s="217"/>
      <c r="J3" s="217"/>
      <c r="K3" s="217" t="s">
        <v>189</v>
      </c>
      <c r="L3" s="217"/>
      <c r="M3" s="217"/>
      <c r="N3" s="217"/>
      <c r="O3" s="217"/>
      <c r="P3" s="217"/>
      <c r="Q3" s="217"/>
      <c r="R3" s="217" t="s">
        <v>190</v>
      </c>
      <c r="S3" s="217"/>
      <c r="T3" s="217"/>
      <c r="U3" s="217"/>
      <c r="V3" s="217"/>
      <c r="W3" s="217"/>
      <c r="X3" s="217"/>
      <c r="Y3" s="217" t="s">
        <v>191</v>
      </c>
      <c r="Z3" s="217"/>
      <c r="AA3" s="217"/>
      <c r="AB3" s="217"/>
      <c r="AC3" s="217"/>
      <c r="AD3" s="217"/>
      <c r="AE3" s="217"/>
      <c r="AF3" s="217" t="s">
        <v>192</v>
      </c>
      <c r="AG3" s="217"/>
      <c r="AH3" s="217"/>
      <c r="AI3" s="217"/>
      <c r="AJ3" s="217"/>
      <c r="AK3" s="217"/>
      <c r="AL3" s="217"/>
    </row>
    <row r="4" spans="1:38" s="20" customFormat="1" ht="24" x14ac:dyDescent="0.35">
      <c r="A4" s="2" t="s">
        <v>185</v>
      </c>
      <c r="B4" s="2" t="s">
        <v>186</v>
      </c>
      <c r="C4" s="2" t="s">
        <v>187</v>
      </c>
      <c r="D4" s="21" t="s">
        <v>206</v>
      </c>
      <c r="E4" s="2" t="s">
        <v>207</v>
      </c>
      <c r="F4" s="22" t="s">
        <v>208</v>
      </c>
      <c r="G4" s="2" t="s">
        <v>209</v>
      </c>
      <c r="H4" s="21" t="s">
        <v>210</v>
      </c>
      <c r="I4" s="21" t="s">
        <v>204</v>
      </c>
      <c r="J4" s="2" t="s">
        <v>205</v>
      </c>
      <c r="K4" s="21" t="s">
        <v>206</v>
      </c>
      <c r="L4" s="2" t="s">
        <v>207</v>
      </c>
      <c r="M4" s="22" t="s">
        <v>208</v>
      </c>
      <c r="N4" s="2" t="s">
        <v>209</v>
      </c>
      <c r="O4" s="21" t="s">
        <v>210</v>
      </c>
      <c r="P4" s="21" t="s">
        <v>204</v>
      </c>
      <c r="Q4" s="2" t="s">
        <v>205</v>
      </c>
      <c r="R4" s="23" t="s">
        <v>206</v>
      </c>
      <c r="S4" s="24" t="s">
        <v>207</v>
      </c>
      <c r="T4" s="25" t="s">
        <v>208</v>
      </c>
      <c r="U4" s="24" t="s">
        <v>209</v>
      </c>
      <c r="V4" s="23" t="s">
        <v>210</v>
      </c>
      <c r="W4" s="23" t="s">
        <v>204</v>
      </c>
      <c r="X4" s="24" t="s">
        <v>205</v>
      </c>
      <c r="Y4" s="21" t="s">
        <v>206</v>
      </c>
      <c r="Z4" s="2" t="s">
        <v>207</v>
      </c>
      <c r="AA4" s="22" t="s">
        <v>208</v>
      </c>
      <c r="AB4" s="2" t="s">
        <v>209</v>
      </c>
      <c r="AC4" s="21" t="s">
        <v>210</v>
      </c>
      <c r="AD4" s="21" t="s">
        <v>204</v>
      </c>
      <c r="AE4" s="2" t="s">
        <v>205</v>
      </c>
      <c r="AF4" s="23" t="s">
        <v>206</v>
      </c>
      <c r="AG4" s="24" t="s">
        <v>207</v>
      </c>
      <c r="AH4" s="25" t="s">
        <v>208</v>
      </c>
      <c r="AI4" s="24" t="s">
        <v>209</v>
      </c>
      <c r="AJ4" s="23" t="s">
        <v>210</v>
      </c>
      <c r="AK4" s="23" t="s">
        <v>204</v>
      </c>
      <c r="AL4" s="24" t="s">
        <v>205</v>
      </c>
    </row>
    <row r="5" spans="1:38" ht="25.5" customHeight="1" x14ac:dyDescent="0.35">
      <c r="A5" s="26" t="s">
        <v>9</v>
      </c>
      <c r="B5" s="26" t="s">
        <v>15</v>
      </c>
      <c r="C5" s="3">
        <v>700961</v>
      </c>
      <c r="D5" s="27"/>
      <c r="E5" s="28"/>
      <c r="F5" s="29"/>
      <c r="G5" s="28"/>
      <c r="H5" s="9"/>
      <c r="I5" s="9"/>
      <c r="J5" s="28"/>
      <c r="K5" s="27"/>
      <c r="L5" s="28"/>
      <c r="M5" s="29"/>
      <c r="N5" s="28"/>
      <c r="O5" s="9">
        <v>1</v>
      </c>
      <c r="P5" s="52">
        <v>1</v>
      </c>
      <c r="Q5" s="28">
        <v>1810</v>
      </c>
      <c r="R5" s="30"/>
      <c r="S5" s="28"/>
      <c r="T5" s="29"/>
      <c r="U5" s="28"/>
      <c r="V5" s="9"/>
      <c r="W5" s="9">
        <v>1</v>
      </c>
      <c r="X5" s="31">
        <v>4211</v>
      </c>
      <c r="Y5" s="9"/>
      <c r="Z5" s="28"/>
      <c r="AA5" s="29"/>
      <c r="AB5" s="28"/>
      <c r="AC5" s="9"/>
      <c r="AD5" s="9"/>
      <c r="AE5" s="31"/>
      <c r="AF5" s="9"/>
      <c r="AG5" s="28"/>
      <c r="AH5" s="29"/>
      <c r="AI5" s="28"/>
      <c r="AJ5" s="9"/>
      <c r="AK5" s="9"/>
      <c r="AL5" s="31"/>
    </row>
    <row r="6" spans="1:38" ht="25.5" customHeight="1" x14ac:dyDescent="0.35">
      <c r="A6" s="26" t="s">
        <v>9</v>
      </c>
      <c r="B6" s="26" t="s">
        <v>15</v>
      </c>
      <c r="C6" s="3"/>
      <c r="D6" s="27"/>
      <c r="E6" s="28"/>
      <c r="F6" s="29"/>
      <c r="G6" s="28"/>
      <c r="H6" s="9"/>
      <c r="I6" s="9"/>
      <c r="J6" s="28"/>
      <c r="K6" s="27"/>
      <c r="L6" s="28"/>
      <c r="M6" s="29"/>
      <c r="N6" s="28"/>
      <c r="O6" s="9"/>
      <c r="P6" s="9"/>
      <c r="Q6" s="28"/>
      <c r="R6" s="30"/>
      <c r="S6" s="28"/>
      <c r="T6" s="29"/>
      <c r="U6" s="28"/>
      <c r="V6" s="9"/>
      <c r="W6" s="9"/>
      <c r="X6" s="31"/>
      <c r="Y6" s="9"/>
      <c r="Z6" s="28"/>
      <c r="AA6" s="29"/>
      <c r="AB6" s="28"/>
      <c r="AC6" s="9"/>
      <c r="AD6" s="9"/>
      <c r="AE6" s="31"/>
      <c r="AF6" s="9"/>
      <c r="AG6" s="28"/>
      <c r="AH6" s="29"/>
      <c r="AI6" s="28"/>
      <c r="AJ6" s="9"/>
      <c r="AK6" s="9"/>
      <c r="AL6" s="31"/>
    </row>
    <row r="7" spans="1:38" ht="25.5" customHeight="1" x14ac:dyDescent="0.35">
      <c r="A7" s="26" t="s">
        <v>211</v>
      </c>
      <c r="B7" s="26" t="s">
        <v>212</v>
      </c>
      <c r="C7" s="3">
        <v>700929</v>
      </c>
      <c r="D7" s="27"/>
      <c r="E7" s="28"/>
      <c r="F7" s="29"/>
      <c r="G7" s="28"/>
      <c r="H7" s="9"/>
      <c r="I7" s="9"/>
      <c r="J7" s="28"/>
      <c r="K7" s="27"/>
      <c r="L7" s="28"/>
      <c r="M7" s="29"/>
      <c r="N7" s="28"/>
      <c r="O7" s="9"/>
      <c r="P7" s="9"/>
      <c r="Q7" s="28"/>
      <c r="R7" s="30"/>
      <c r="S7" s="28"/>
      <c r="T7" s="29"/>
      <c r="U7" s="28"/>
      <c r="V7" s="9">
        <v>5</v>
      </c>
      <c r="W7" s="9">
        <v>2</v>
      </c>
      <c r="X7" s="31">
        <v>17409</v>
      </c>
      <c r="Y7" s="9"/>
      <c r="Z7" s="28"/>
      <c r="AA7" s="29"/>
      <c r="AB7" s="28"/>
      <c r="AC7" s="9"/>
      <c r="AD7" s="9"/>
      <c r="AE7" s="31"/>
      <c r="AF7" s="9"/>
      <c r="AG7" s="28"/>
      <c r="AH7" s="29"/>
      <c r="AI7" s="28"/>
      <c r="AJ7" s="9"/>
      <c r="AK7" s="9"/>
      <c r="AL7" s="31"/>
    </row>
    <row r="8" spans="1:38" ht="25.5" customHeight="1" x14ac:dyDescent="0.35">
      <c r="A8" s="26" t="s">
        <v>9</v>
      </c>
      <c r="B8" s="26" t="s">
        <v>213</v>
      </c>
      <c r="C8" s="3">
        <v>700933</v>
      </c>
      <c r="D8" s="27"/>
      <c r="E8" s="28"/>
      <c r="F8" s="29"/>
      <c r="G8" s="28"/>
      <c r="H8" s="9"/>
      <c r="I8" s="9"/>
      <c r="J8" s="28"/>
      <c r="K8" s="27"/>
      <c r="L8" s="28"/>
      <c r="M8" s="29"/>
      <c r="N8" s="28"/>
      <c r="O8" s="9"/>
      <c r="P8" s="9"/>
      <c r="Q8" s="28"/>
      <c r="R8" s="30"/>
      <c r="S8" s="28"/>
      <c r="T8" s="29"/>
      <c r="U8" s="28"/>
      <c r="V8" s="9"/>
      <c r="W8" s="9">
        <v>1</v>
      </c>
      <c r="X8" s="31">
        <v>6779</v>
      </c>
      <c r="Y8" s="9"/>
      <c r="Z8" s="28"/>
      <c r="AA8" s="29"/>
      <c r="AB8" s="28"/>
      <c r="AC8" s="9"/>
      <c r="AD8" s="9"/>
      <c r="AE8" s="31"/>
      <c r="AF8" s="9"/>
      <c r="AG8" s="28"/>
      <c r="AH8" s="29"/>
      <c r="AI8" s="28"/>
      <c r="AJ8" s="9"/>
      <c r="AK8" s="9"/>
      <c r="AL8" s="31"/>
    </row>
    <row r="9" spans="1:38" ht="25.5" customHeight="1" x14ac:dyDescent="0.35">
      <c r="A9" s="32" t="s">
        <v>18</v>
      </c>
      <c r="B9" s="32" t="s">
        <v>76</v>
      </c>
      <c r="C9" s="33">
        <v>700935</v>
      </c>
      <c r="D9" s="34">
        <v>39</v>
      </c>
      <c r="E9" s="35">
        <v>31309</v>
      </c>
      <c r="F9" s="36">
        <v>14</v>
      </c>
      <c r="G9" s="35">
        <v>-65408</v>
      </c>
      <c r="H9" s="37">
        <v>101</v>
      </c>
      <c r="I9" s="37">
        <v>845</v>
      </c>
      <c r="J9" s="35">
        <v>891980</v>
      </c>
      <c r="K9" s="34">
        <v>1</v>
      </c>
      <c r="L9" s="35">
        <v>9870</v>
      </c>
      <c r="M9" s="36">
        <v>10</v>
      </c>
      <c r="N9" s="35">
        <v>17412</v>
      </c>
      <c r="O9" s="37">
        <v>161</v>
      </c>
      <c r="P9" s="58">
        <v>387</v>
      </c>
      <c r="Q9" s="35">
        <v>721225</v>
      </c>
      <c r="R9" s="38">
        <v>7</v>
      </c>
      <c r="S9" s="35">
        <v>102208</v>
      </c>
      <c r="T9" s="36">
        <v>4</v>
      </c>
      <c r="U9" s="35">
        <v>6759</v>
      </c>
      <c r="V9" s="37">
        <v>341</v>
      </c>
      <c r="W9" s="37">
        <v>234</v>
      </c>
      <c r="X9" s="39">
        <v>1594178</v>
      </c>
      <c r="Y9" s="37">
        <v>2</v>
      </c>
      <c r="Z9" s="35">
        <v>9226</v>
      </c>
      <c r="AA9" s="36"/>
      <c r="AB9" s="35"/>
      <c r="AC9" s="37">
        <v>5</v>
      </c>
      <c r="AD9" s="37">
        <v>133</v>
      </c>
      <c r="AE9" s="39">
        <v>1129380</v>
      </c>
      <c r="AF9" s="37">
        <v>9</v>
      </c>
      <c r="AG9" s="35">
        <v>236231</v>
      </c>
      <c r="AH9" s="36"/>
      <c r="AI9" s="35"/>
      <c r="AJ9" s="37">
        <v>22</v>
      </c>
      <c r="AK9" s="37">
        <v>56</v>
      </c>
      <c r="AL9" s="39">
        <v>1667354</v>
      </c>
    </row>
    <row r="10" spans="1:38" ht="25.5" customHeight="1" x14ac:dyDescent="0.35">
      <c r="A10" s="32" t="s">
        <v>29</v>
      </c>
      <c r="B10" s="32" t="s">
        <v>214</v>
      </c>
      <c r="C10" s="3"/>
      <c r="D10" s="34"/>
      <c r="E10" s="35"/>
      <c r="F10" s="36"/>
      <c r="G10" s="35"/>
      <c r="H10" s="37"/>
      <c r="I10" s="37"/>
      <c r="J10" s="35"/>
      <c r="K10" s="34"/>
      <c r="L10" s="35"/>
      <c r="M10" s="36"/>
      <c r="N10" s="35"/>
      <c r="O10" s="37"/>
      <c r="P10" s="37"/>
      <c r="Q10" s="35"/>
      <c r="R10" s="38"/>
      <c r="S10" s="35"/>
      <c r="T10" s="36"/>
      <c r="U10" s="35"/>
      <c r="V10" s="37"/>
      <c r="W10" s="37"/>
      <c r="X10" s="39"/>
      <c r="Y10" s="9"/>
      <c r="Z10" s="28"/>
      <c r="AA10" s="29"/>
      <c r="AB10" s="28"/>
      <c r="AC10" s="9"/>
      <c r="AD10" s="9"/>
      <c r="AE10" s="31"/>
      <c r="AF10" s="9"/>
      <c r="AG10" s="28"/>
      <c r="AH10" s="29"/>
      <c r="AI10" s="28"/>
      <c r="AJ10" s="9"/>
      <c r="AK10" s="9"/>
      <c r="AL10" s="31"/>
    </row>
    <row r="11" spans="1:38" ht="25.5" customHeight="1" x14ac:dyDescent="0.35">
      <c r="A11" s="32" t="s">
        <v>211</v>
      </c>
      <c r="B11" s="26" t="s">
        <v>212</v>
      </c>
      <c r="C11" s="40" t="s">
        <v>73</v>
      </c>
      <c r="D11" s="27"/>
      <c r="E11" s="28"/>
      <c r="F11" s="29"/>
      <c r="G11" s="28"/>
      <c r="H11" s="9"/>
      <c r="I11" s="9"/>
      <c r="J11" s="28"/>
      <c r="K11" s="27"/>
      <c r="L11" s="28"/>
      <c r="M11" s="29"/>
      <c r="N11" s="28"/>
      <c r="O11" s="9"/>
      <c r="P11" s="9"/>
      <c r="Q11" s="28"/>
      <c r="R11" s="30"/>
      <c r="S11" s="28"/>
      <c r="T11" s="29">
        <v>1</v>
      </c>
      <c r="U11" s="28">
        <v>3750</v>
      </c>
      <c r="V11" s="9"/>
      <c r="W11" s="9">
        <v>1</v>
      </c>
      <c r="X11" s="31">
        <v>73</v>
      </c>
      <c r="Y11" s="9"/>
      <c r="Z11" s="28"/>
      <c r="AA11" s="29"/>
      <c r="AB11" s="28"/>
      <c r="AC11" s="9"/>
      <c r="AD11" s="9"/>
      <c r="AE11" s="31"/>
      <c r="AF11" s="9"/>
      <c r="AG11" s="28"/>
      <c r="AH11" s="29"/>
      <c r="AI11" s="28"/>
      <c r="AJ11" s="9"/>
      <c r="AK11" s="9"/>
      <c r="AL11" s="31"/>
    </row>
    <row r="12" spans="1:38" ht="25.5" customHeight="1" x14ac:dyDescent="0.35">
      <c r="A12" s="26" t="s">
        <v>9</v>
      </c>
      <c r="B12" s="26" t="s">
        <v>215</v>
      </c>
      <c r="C12" s="3">
        <v>700945</v>
      </c>
      <c r="D12" s="27"/>
      <c r="E12" s="28"/>
      <c r="F12" s="29"/>
      <c r="G12" s="28"/>
      <c r="H12" s="9"/>
      <c r="I12" s="9"/>
      <c r="J12" s="28"/>
      <c r="K12" s="27"/>
      <c r="L12" s="28"/>
      <c r="M12" s="29"/>
      <c r="N12" s="28"/>
      <c r="O12" s="9"/>
      <c r="P12" s="9"/>
      <c r="Q12" s="28"/>
      <c r="R12" s="30"/>
      <c r="S12" s="28"/>
      <c r="T12" s="29"/>
      <c r="U12" s="28"/>
      <c r="V12" s="9">
        <v>1</v>
      </c>
      <c r="W12" s="9">
        <v>2</v>
      </c>
      <c r="X12" s="31">
        <v>162</v>
      </c>
      <c r="Y12" s="9"/>
      <c r="Z12" s="28"/>
      <c r="AA12" s="29"/>
      <c r="AB12" s="28"/>
      <c r="AC12" s="9"/>
      <c r="AD12" s="9"/>
      <c r="AE12" s="31"/>
      <c r="AF12" s="9"/>
      <c r="AG12" s="28"/>
      <c r="AH12" s="29"/>
      <c r="AI12" s="28"/>
      <c r="AJ12" s="9"/>
      <c r="AK12" s="9"/>
      <c r="AL12" s="31"/>
    </row>
    <row r="13" spans="1:38" ht="25.5" customHeight="1" x14ac:dyDescent="0.35">
      <c r="A13" s="26" t="s">
        <v>9</v>
      </c>
      <c r="B13" s="26" t="s">
        <v>20</v>
      </c>
      <c r="C13" s="40">
        <v>700943</v>
      </c>
      <c r="D13" s="34"/>
      <c r="E13" s="35"/>
      <c r="F13" s="36"/>
      <c r="G13" s="35"/>
      <c r="H13" s="37"/>
      <c r="I13" s="37"/>
      <c r="J13" s="35"/>
      <c r="K13" s="34"/>
      <c r="L13" s="35"/>
      <c r="M13" s="36"/>
      <c r="N13" s="35"/>
      <c r="O13" s="37"/>
      <c r="P13" s="37"/>
      <c r="Q13" s="35"/>
      <c r="R13" s="38"/>
      <c r="S13" s="35"/>
      <c r="T13" s="36"/>
      <c r="U13" s="35"/>
      <c r="V13" s="37"/>
      <c r="W13" s="37"/>
      <c r="X13" s="39"/>
      <c r="Y13" s="37"/>
      <c r="Z13" s="35"/>
      <c r="AA13" s="36"/>
      <c r="AB13" s="35"/>
      <c r="AC13" s="37"/>
      <c r="AD13" s="37"/>
      <c r="AE13" s="39"/>
      <c r="AF13" s="37"/>
      <c r="AG13" s="35"/>
      <c r="AH13" s="36"/>
      <c r="AI13" s="35"/>
      <c r="AJ13" s="37">
        <v>1</v>
      </c>
      <c r="AK13" s="37"/>
      <c r="AL13" s="39"/>
    </row>
    <row r="14" spans="1:38" ht="25.5" customHeight="1" x14ac:dyDescent="0.35">
      <c r="A14" s="32" t="s">
        <v>18</v>
      </c>
      <c r="B14" s="32" t="s">
        <v>76</v>
      </c>
      <c r="C14" s="3"/>
      <c r="D14" s="34"/>
      <c r="E14" s="35"/>
      <c r="F14" s="36"/>
      <c r="G14" s="35"/>
      <c r="H14" s="37"/>
      <c r="I14" s="37"/>
      <c r="J14" s="35"/>
      <c r="K14" s="34"/>
      <c r="L14" s="35"/>
      <c r="M14" s="36"/>
      <c r="N14" s="35"/>
      <c r="O14" s="37"/>
      <c r="P14" s="37"/>
      <c r="Q14" s="35"/>
      <c r="R14" s="38"/>
      <c r="S14" s="35"/>
      <c r="T14" s="36"/>
      <c r="U14" s="35"/>
      <c r="V14" s="37"/>
      <c r="W14" s="37"/>
      <c r="X14" s="39"/>
      <c r="Y14" s="37"/>
      <c r="Z14" s="35"/>
      <c r="AA14" s="36"/>
      <c r="AB14" s="35"/>
      <c r="AC14" s="37"/>
      <c r="AD14" s="37"/>
      <c r="AE14" s="39"/>
      <c r="AF14" s="37"/>
      <c r="AG14" s="35"/>
      <c r="AH14" s="36"/>
      <c r="AI14" s="35"/>
      <c r="AJ14" s="37"/>
      <c r="AK14" s="37"/>
      <c r="AL14" s="39"/>
    </row>
    <row r="15" spans="1:38" ht="25.5" customHeight="1" x14ac:dyDescent="0.35">
      <c r="A15" s="26" t="s">
        <v>21</v>
      </c>
      <c r="B15" s="26" t="s">
        <v>216</v>
      </c>
      <c r="C15" s="3"/>
      <c r="D15" s="34"/>
      <c r="E15" s="35"/>
      <c r="F15" s="36"/>
      <c r="G15" s="35"/>
      <c r="H15" s="37"/>
      <c r="I15" s="37"/>
      <c r="J15" s="35"/>
      <c r="K15" s="34"/>
      <c r="L15" s="35"/>
      <c r="M15" s="36"/>
      <c r="N15" s="35"/>
      <c r="O15" s="37"/>
      <c r="P15" s="37"/>
      <c r="Q15" s="35"/>
      <c r="R15" s="38"/>
      <c r="S15" s="35"/>
      <c r="T15" s="36"/>
      <c r="U15" s="35"/>
      <c r="V15" s="37"/>
      <c r="W15" s="37"/>
      <c r="X15" s="39"/>
      <c r="Y15" s="37"/>
      <c r="Z15" s="35"/>
      <c r="AA15" s="36"/>
      <c r="AB15" s="35"/>
      <c r="AC15" s="37"/>
      <c r="AD15" s="37"/>
      <c r="AE15" s="39"/>
      <c r="AF15" s="37"/>
      <c r="AG15" s="35"/>
      <c r="AH15" s="36"/>
      <c r="AI15" s="35"/>
      <c r="AJ15" s="37"/>
      <c r="AK15" s="37"/>
      <c r="AL15" s="39"/>
    </row>
    <row r="16" spans="1:38" ht="25.5" customHeight="1" x14ac:dyDescent="0.35">
      <c r="A16" s="26" t="s">
        <v>21</v>
      </c>
      <c r="B16" s="26" t="s">
        <v>22</v>
      </c>
      <c r="C16" s="3">
        <v>700939</v>
      </c>
      <c r="D16" s="34"/>
      <c r="E16" s="35"/>
      <c r="F16" s="36"/>
      <c r="G16" s="35"/>
      <c r="H16" s="37"/>
      <c r="I16" s="37">
        <v>5</v>
      </c>
      <c r="J16" s="35">
        <v>-1259</v>
      </c>
      <c r="K16" s="34"/>
      <c r="L16" s="35"/>
      <c r="M16" s="36"/>
      <c r="N16" s="35"/>
      <c r="O16" s="37"/>
      <c r="P16" s="37"/>
      <c r="Q16" s="35"/>
      <c r="R16" s="38"/>
      <c r="S16" s="35"/>
      <c r="T16" s="36"/>
      <c r="U16" s="35"/>
      <c r="V16" s="37">
        <v>1</v>
      </c>
      <c r="W16" s="37">
        <v>1</v>
      </c>
      <c r="X16" s="39">
        <v>651</v>
      </c>
      <c r="Y16" s="37"/>
      <c r="Z16" s="35"/>
      <c r="AA16" s="36"/>
      <c r="AB16" s="35"/>
      <c r="AC16" s="37"/>
      <c r="AD16" s="37"/>
      <c r="AE16" s="39"/>
      <c r="AF16" s="37"/>
      <c r="AG16" s="35"/>
      <c r="AH16" s="36"/>
      <c r="AI16" s="35"/>
      <c r="AJ16" s="37"/>
      <c r="AK16" s="37"/>
      <c r="AL16" s="39"/>
    </row>
    <row r="17" spans="1:38" ht="25.5" customHeight="1" x14ac:dyDescent="0.35">
      <c r="A17" s="32" t="s">
        <v>30</v>
      </c>
      <c r="B17" s="26" t="s">
        <v>217</v>
      </c>
      <c r="C17" s="3"/>
      <c r="D17" s="34"/>
      <c r="E17" s="35"/>
      <c r="F17" s="36"/>
      <c r="G17" s="35"/>
      <c r="H17" s="37"/>
      <c r="I17" s="37"/>
      <c r="J17" s="35"/>
      <c r="K17" s="34"/>
      <c r="L17" s="35"/>
      <c r="M17" s="36"/>
      <c r="N17" s="35"/>
      <c r="O17" s="37"/>
      <c r="P17" s="37"/>
      <c r="Q17" s="35"/>
      <c r="R17" s="38"/>
      <c r="S17" s="35"/>
      <c r="T17" s="36"/>
      <c r="U17" s="35"/>
      <c r="V17" s="37"/>
      <c r="W17" s="37"/>
      <c r="X17" s="39"/>
      <c r="Y17" s="37"/>
      <c r="Z17" s="35"/>
      <c r="AA17" s="36"/>
      <c r="AB17" s="35"/>
      <c r="AC17" s="37"/>
      <c r="AD17" s="37"/>
      <c r="AE17" s="39"/>
      <c r="AF17" s="37"/>
      <c r="AG17" s="35"/>
      <c r="AH17" s="36"/>
      <c r="AI17" s="35"/>
      <c r="AJ17" s="37"/>
      <c r="AK17" s="37"/>
      <c r="AL17" s="39"/>
    </row>
    <row r="18" spans="1:38" ht="25.5" customHeight="1" x14ac:dyDescent="0.35">
      <c r="A18" s="26" t="s">
        <v>9</v>
      </c>
      <c r="B18" s="26" t="s">
        <v>12</v>
      </c>
      <c r="C18" s="3"/>
      <c r="D18" s="34"/>
      <c r="E18" s="35"/>
      <c r="F18" s="36"/>
      <c r="G18" s="35"/>
      <c r="H18" s="37"/>
      <c r="I18" s="37"/>
      <c r="J18" s="35"/>
      <c r="K18" s="34"/>
      <c r="L18" s="35"/>
      <c r="M18" s="36"/>
      <c r="N18" s="35"/>
      <c r="O18" s="37"/>
      <c r="P18" s="37"/>
      <c r="Q18" s="35"/>
      <c r="R18" s="38"/>
      <c r="S18" s="35"/>
      <c r="T18" s="36"/>
      <c r="U18" s="35"/>
      <c r="V18" s="37"/>
      <c r="W18" s="37"/>
      <c r="X18" s="39"/>
      <c r="Y18" s="37"/>
      <c r="Z18" s="35"/>
      <c r="AA18" s="36"/>
      <c r="AB18" s="35"/>
      <c r="AC18" s="37"/>
      <c r="AD18" s="37"/>
      <c r="AE18" s="39"/>
      <c r="AF18" s="37"/>
      <c r="AG18" s="35"/>
      <c r="AH18" s="36"/>
      <c r="AI18" s="35"/>
      <c r="AJ18" s="37"/>
      <c r="AK18" s="37"/>
      <c r="AL18" s="39"/>
    </row>
    <row r="19" spans="1:38" ht="25.5" customHeight="1" x14ac:dyDescent="0.35">
      <c r="A19" s="26" t="s">
        <v>211</v>
      </c>
      <c r="B19" s="26" t="s">
        <v>218</v>
      </c>
      <c r="C19" s="3">
        <v>700937</v>
      </c>
      <c r="D19" s="27">
        <v>1</v>
      </c>
      <c r="E19" s="28">
        <v>23024</v>
      </c>
      <c r="F19" s="29">
        <v>5</v>
      </c>
      <c r="G19" s="28">
        <v>-45756</v>
      </c>
      <c r="H19" s="9">
        <v>18</v>
      </c>
      <c r="I19" s="9">
        <v>215</v>
      </c>
      <c r="J19" s="28">
        <v>157636</v>
      </c>
      <c r="K19" s="27"/>
      <c r="L19" s="28"/>
      <c r="M19" s="29">
        <v>4</v>
      </c>
      <c r="N19" s="28">
        <v>7806</v>
      </c>
      <c r="O19" s="9">
        <v>10</v>
      </c>
      <c r="P19" s="52">
        <v>80</v>
      </c>
      <c r="Q19" s="28">
        <v>162087</v>
      </c>
      <c r="R19" s="30">
        <v>1</v>
      </c>
      <c r="S19" s="28">
        <v>1111730</v>
      </c>
      <c r="T19" s="29">
        <v>1</v>
      </c>
      <c r="U19" s="28">
        <v>3144</v>
      </c>
      <c r="V19" s="9">
        <v>81</v>
      </c>
      <c r="W19" s="9">
        <v>45</v>
      </c>
      <c r="X19" s="31">
        <v>569382</v>
      </c>
      <c r="Y19" s="9">
        <v>1</v>
      </c>
      <c r="Z19" s="28">
        <v>773</v>
      </c>
      <c r="AA19" s="29"/>
      <c r="AB19" s="28"/>
      <c r="AC19" s="9">
        <v>1</v>
      </c>
      <c r="AD19" s="9">
        <v>21</v>
      </c>
      <c r="AE19" s="31">
        <v>50346</v>
      </c>
      <c r="AF19" s="9">
        <v>1</v>
      </c>
      <c r="AG19" s="28">
        <v>3110</v>
      </c>
      <c r="AH19" s="29"/>
      <c r="AI19" s="28"/>
      <c r="AJ19" s="9">
        <v>2</v>
      </c>
      <c r="AK19" s="9">
        <v>10</v>
      </c>
      <c r="AL19" s="31">
        <v>157470</v>
      </c>
    </row>
    <row r="20" spans="1:38" ht="25.5" customHeight="1" x14ac:dyDescent="0.35">
      <c r="A20" s="26" t="s">
        <v>211</v>
      </c>
      <c r="B20" s="26" t="s">
        <v>17</v>
      </c>
      <c r="C20" s="3"/>
      <c r="D20" s="27"/>
      <c r="E20" s="28"/>
      <c r="F20" s="29"/>
      <c r="G20" s="28"/>
      <c r="H20" s="9"/>
      <c r="I20" s="9"/>
      <c r="J20" s="28"/>
      <c r="K20" s="27"/>
      <c r="L20" s="28"/>
      <c r="M20" s="29"/>
      <c r="N20" s="28"/>
      <c r="O20" s="9"/>
      <c r="P20" s="9"/>
      <c r="Q20" s="28"/>
      <c r="R20" s="30"/>
      <c r="S20" s="28"/>
      <c r="T20" s="29"/>
      <c r="U20" s="28"/>
      <c r="V20" s="9"/>
      <c r="W20" s="9"/>
      <c r="X20" s="31"/>
      <c r="Y20" s="9"/>
      <c r="Z20" s="28"/>
      <c r="AA20" s="29"/>
      <c r="AB20" s="28"/>
      <c r="AC20" s="9"/>
      <c r="AD20" s="9"/>
      <c r="AE20" s="31"/>
      <c r="AF20" s="9"/>
      <c r="AG20" s="28"/>
      <c r="AH20" s="29"/>
      <c r="AI20" s="28"/>
      <c r="AJ20" s="9"/>
      <c r="AK20" s="9"/>
      <c r="AL20" s="31"/>
    </row>
    <row r="21" spans="1:38" ht="25.5" customHeight="1" x14ac:dyDescent="0.35">
      <c r="A21" s="26" t="s">
        <v>9</v>
      </c>
      <c r="B21" s="26" t="s">
        <v>213</v>
      </c>
      <c r="C21" s="3">
        <v>700934</v>
      </c>
      <c r="D21" s="34"/>
      <c r="E21" s="35"/>
      <c r="F21" s="36"/>
      <c r="G21" s="35"/>
      <c r="H21" s="37"/>
      <c r="I21" s="37"/>
      <c r="J21" s="35"/>
      <c r="K21" s="34"/>
      <c r="L21" s="35"/>
      <c r="M21" s="36"/>
      <c r="N21" s="35"/>
      <c r="O21" s="37"/>
      <c r="P21" s="37"/>
      <c r="Q21" s="35"/>
      <c r="R21" s="38"/>
      <c r="S21" s="35"/>
      <c r="T21" s="36"/>
      <c r="U21" s="35"/>
      <c r="V21" s="37">
        <v>2</v>
      </c>
      <c r="W21" s="37">
        <v>4</v>
      </c>
      <c r="X21" s="39">
        <v>7185</v>
      </c>
      <c r="Y21" s="9"/>
      <c r="Z21" s="28"/>
      <c r="AA21" s="29"/>
      <c r="AB21" s="28"/>
      <c r="AC21" s="9"/>
      <c r="AD21" s="9"/>
      <c r="AE21" s="31"/>
      <c r="AF21" s="37"/>
      <c r="AG21" s="35"/>
      <c r="AH21" s="36"/>
      <c r="AI21" s="35"/>
      <c r="AJ21" s="37"/>
      <c r="AK21" s="37"/>
      <c r="AL21" s="39"/>
    </row>
    <row r="22" spans="1:38" ht="25.5" customHeight="1" x14ac:dyDescent="0.35">
      <c r="A22" s="26" t="s">
        <v>9</v>
      </c>
      <c r="B22" s="26" t="s">
        <v>219</v>
      </c>
      <c r="C22" s="3">
        <v>700940</v>
      </c>
      <c r="D22" s="34"/>
      <c r="E22" s="35"/>
      <c r="F22" s="36"/>
      <c r="G22" s="35"/>
      <c r="H22" s="37">
        <v>3</v>
      </c>
      <c r="I22" s="9">
        <v>22</v>
      </c>
      <c r="J22" s="28">
        <v>-10612</v>
      </c>
      <c r="K22" s="34"/>
      <c r="L22" s="35"/>
      <c r="M22" s="36"/>
      <c r="N22" s="35"/>
      <c r="O22" s="37">
        <v>5</v>
      </c>
      <c r="P22" s="58">
        <v>10</v>
      </c>
      <c r="Q22" s="35">
        <v>18248</v>
      </c>
      <c r="R22" s="38"/>
      <c r="S22" s="35"/>
      <c r="T22" s="36"/>
      <c r="U22" s="35"/>
      <c r="V22" s="37">
        <v>6</v>
      </c>
      <c r="W22" s="37">
        <v>3</v>
      </c>
      <c r="X22" s="39">
        <v>43407</v>
      </c>
      <c r="Y22" s="9"/>
      <c r="Z22" s="28"/>
      <c r="AA22" s="29"/>
      <c r="AB22" s="28"/>
      <c r="AC22" s="9"/>
      <c r="AD22" s="9">
        <v>2</v>
      </c>
      <c r="AE22" s="31">
        <v>2440</v>
      </c>
      <c r="AF22" s="37"/>
      <c r="AG22" s="35"/>
      <c r="AH22" s="36"/>
      <c r="AI22" s="35"/>
      <c r="AJ22" s="37"/>
      <c r="AK22" s="37">
        <v>1</v>
      </c>
      <c r="AL22" s="39">
        <v>9362</v>
      </c>
    </row>
    <row r="23" spans="1:38" ht="25.5" customHeight="1" x14ac:dyDescent="0.35">
      <c r="A23" s="26" t="s">
        <v>18</v>
      </c>
      <c r="B23" s="26" t="s">
        <v>76</v>
      </c>
      <c r="C23" s="3"/>
      <c r="D23" s="34"/>
      <c r="E23" s="35"/>
      <c r="F23" s="36"/>
      <c r="G23" s="35"/>
      <c r="H23" s="37"/>
      <c r="I23" s="37"/>
      <c r="J23" s="35"/>
      <c r="K23" s="34"/>
      <c r="L23" s="35"/>
      <c r="M23" s="36"/>
      <c r="N23" s="35"/>
      <c r="O23" s="37"/>
      <c r="P23" s="37"/>
      <c r="Q23" s="35"/>
      <c r="R23" s="38"/>
      <c r="S23" s="35"/>
      <c r="T23" s="36"/>
      <c r="U23" s="35"/>
      <c r="V23" s="37"/>
      <c r="W23" s="37"/>
      <c r="X23" s="39"/>
      <c r="Y23" s="37"/>
      <c r="Z23" s="35"/>
      <c r="AA23" s="36"/>
      <c r="AB23" s="35"/>
      <c r="AC23" s="37"/>
      <c r="AD23" s="37"/>
      <c r="AE23" s="39"/>
      <c r="AF23" s="37"/>
      <c r="AG23" s="35"/>
      <c r="AH23" s="36"/>
      <c r="AI23" s="35"/>
      <c r="AJ23" s="37"/>
      <c r="AK23" s="37"/>
      <c r="AL23" s="39"/>
    </row>
    <row r="24" spans="1:38" ht="25.5" customHeight="1" x14ac:dyDescent="0.35">
      <c r="A24" s="26" t="s">
        <v>9</v>
      </c>
      <c r="B24" s="26" t="s">
        <v>215</v>
      </c>
      <c r="C24" s="3">
        <v>700944</v>
      </c>
      <c r="D24" s="27"/>
      <c r="E24" s="28"/>
      <c r="F24" s="29"/>
      <c r="G24" s="28"/>
      <c r="H24" s="9"/>
      <c r="I24" s="9"/>
      <c r="J24" s="28"/>
      <c r="K24" s="27"/>
      <c r="L24" s="28"/>
      <c r="M24" s="29"/>
      <c r="N24" s="28"/>
      <c r="O24" s="9"/>
      <c r="P24" s="9"/>
      <c r="Q24" s="28"/>
      <c r="R24" s="30"/>
      <c r="S24" s="28"/>
      <c r="T24" s="29"/>
      <c r="U24" s="28"/>
      <c r="V24" s="9"/>
      <c r="W24" s="9">
        <v>1</v>
      </c>
      <c r="X24" s="31">
        <v>1400</v>
      </c>
      <c r="Y24" s="9"/>
      <c r="Z24" s="28"/>
      <c r="AA24" s="29"/>
      <c r="AB24" s="28"/>
      <c r="AC24" s="9"/>
      <c r="AD24" s="9"/>
      <c r="AE24" s="31"/>
      <c r="AF24" s="9"/>
      <c r="AG24" s="28"/>
      <c r="AH24" s="29"/>
      <c r="AI24" s="28"/>
      <c r="AJ24" s="9"/>
      <c r="AK24" s="9"/>
      <c r="AL24" s="31"/>
    </row>
    <row r="25" spans="1:38" ht="25.5" customHeight="1" x14ac:dyDescent="0.35">
      <c r="A25" s="26" t="s">
        <v>67</v>
      </c>
      <c r="B25" s="26" t="s">
        <v>13</v>
      </c>
      <c r="C25" s="3">
        <v>700942</v>
      </c>
      <c r="D25" s="34"/>
      <c r="E25" s="35"/>
      <c r="F25" s="36"/>
      <c r="G25" s="35"/>
      <c r="H25" s="37"/>
      <c r="I25" s="37">
        <v>1</v>
      </c>
      <c r="J25" s="35">
        <v>-1263</v>
      </c>
      <c r="K25" s="34"/>
      <c r="L25" s="35"/>
      <c r="M25" s="36"/>
      <c r="N25" s="35"/>
      <c r="O25" s="37"/>
      <c r="P25" s="58">
        <v>2</v>
      </c>
      <c r="Q25" s="35">
        <v>3620</v>
      </c>
      <c r="R25" s="38"/>
      <c r="S25" s="35"/>
      <c r="T25" s="36"/>
      <c r="U25" s="35"/>
      <c r="V25" s="37">
        <v>1</v>
      </c>
      <c r="W25" s="37"/>
      <c r="X25" s="39"/>
      <c r="Y25" s="37"/>
      <c r="Z25" s="35"/>
      <c r="AA25" s="36"/>
      <c r="AB25" s="35"/>
      <c r="AC25" s="37"/>
      <c r="AD25" s="37"/>
      <c r="AE25" s="39"/>
      <c r="AF25" s="37"/>
      <c r="AG25" s="35"/>
      <c r="AH25" s="36"/>
      <c r="AI25" s="35"/>
      <c r="AJ25" s="37"/>
      <c r="AK25" s="37"/>
      <c r="AL25" s="39"/>
    </row>
    <row r="26" spans="1:38" ht="25.5" customHeight="1" x14ac:dyDescent="0.35">
      <c r="A26" s="26" t="s">
        <v>29</v>
      </c>
      <c r="B26" s="32" t="s">
        <v>220</v>
      </c>
      <c r="C26" s="33">
        <v>700931</v>
      </c>
      <c r="D26" s="34"/>
      <c r="E26" s="35"/>
      <c r="F26" s="36"/>
      <c r="G26" s="35"/>
      <c r="H26" s="37">
        <v>1</v>
      </c>
      <c r="I26" s="37">
        <v>4</v>
      </c>
      <c r="J26" s="35">
        <v>-1345</v>
      </c>
      <c r="K26" s="34"/>
      <c r="L26" s="35"/>
      <c r="M26" s="36"/>
      <c r="N26" s="35"/>
      <c r="O26" s="37">
        <v>1</v>
      </c>
      <c r="P26" s="58">
        <v>6</v>
      </c>
      <c r="Q26" s="35">
        <v>14126</v>
      </c>
      <c r="R26" s="38"/>
      <c r="S26" s="35"/>
      <c r="T26" s="36"/>
      <c r="U26" s="35"/>
      <c r="V26" s="37">
        <v>3</v>
      </c>
      <c r="W26" s="37">
        <v>2</v>
      </c>
      <c r="X26" s="39">
        <v>704</v>
      </c>
      <c r="Y26" s="37"/>
      <c r="Z26" s="35"/>
      <c r="AA26" s="36"/>
      <c r="AB26" s="35"/>
      <c r="AC26" s="37"/>
      <c r="AD26" s="37">
        <v>2</v>
      </c>
      <c r="AE26" s="39">
        <v>2881</v>
      </c>
      <c r="AF26" s="9"/>
      <c r="AG26" s="28"/>
      <c r="AH26" s="29"/>
      <c r="AI26" s="28"/>
      <c r="AJ26" s="9"/>
      <c r="AK26" s="9"/>
      <c r="AL26" s="31"/>
    </row>
    <row r="27" spans="1:38" ht="25.5" customHeight="1" x14ac:dyDescent="0.35">
      <c r="A27" s="26" t="s">
        <v>29</v>
      </c>
      <c r="B27" s="32" t="s">
        <v>221</v>
      </c>
      <c r="C27" s="33">
        <v>700946</v>
      </c>
      <c r="D27" s="34">
        <v>1</v>
      </c>
      <c r="E27" s="35">
        <v>14663</v>
      </c>
      <c r="F27" s="36"/>
      <c r="G27" s="35"/>
      <c r="H27" s="37">
        <v>16</v>
      </c>
      <c r="I27" s="37">
        <v>55</v>
      </c>
      <c r="J27" s="35">
        <v>-3053</v>
      </c>
      <c r="K27" s="34"/>
      <c r="L27" s="35"/>
      <c r="M27" s="36">
        <v>2</v>
      </c>
      <c r="N27" s="35">
        <v>3903</v>
      </c>
      <c r="O27" s="37">
        <v>10</v>
      </c>
      <c r="P27" s="58">
        <v>49</v>
      </c>
      <c r="Q27" s="35">
        <v>90531</v>
      </c>
      <c r="R27" s="38">
        <v>1</v>
      </c>
      <c r="S27" s="35">
        <v>13393</v>
      </c>
      <c r="T27" s="36"/>
      <c r="U27" s="35"/>
      <c r="V27" s="37">
        <v>25</v>
      </c>
      <c r="W27" s="37">
        <v>31</v>
      </c>
      <c r="X27" s="39">
        <v>102906</v>
      </c>
      <c r="Y27" s="9"/>
      <c r="Z27" s="28"/>
      <c r="AA27" s="29"/>
      <c r="AB27" s="28"/>
      <c r="AC27" s="9">
        <v>1</v>
      </c>
      <c r="AD27" s="9">
        <v>20</v>
      </c>
      <c r="AE27" s="31">
        <v>28665</v>
      </c>
      <c r="AF27" s="9">
        <v>1</v>
      </c>
      <c r="AG27" s="28">
        <v>117271</v>
      </c>
      <c r="AH27" s="29"/>
      <c r="AI27" s="28"/>
      <c r="AJ27" s="9">
        <v>1</v>
      </c>
      <c r="AK27" s="9">
        <v>3</v>
      </c>
      <c r="AL27" s="31">
        <v>4524</v>
      </c>
    </row>
    <row r="28" spans="1:38" ht="25.5" customHeight="1" x14ac:dyDescent="0.35">
      <c r="A28" s="26" t="s">
        <v>29</v>
      </c>
      <c r="B28" s="32" t="s">
        <v>222</v>
      </c>
      <c r="C28" s="3">
        <v>700912</v>
      </c>
      <c r="D28" s="34">
        <v>1</v>
      </c>
      <c r="E28" s="35">
        <v>-158</v>
      </c>
      <c r="F28" s="36">
        <v>1</v>
      </c>
      <c r="G28" s="35">
        <v>-3200</v>
      </c>
      <c r="H28" s="37">
        <v>4</v>
      </c>
      <c r="I28" s="37">
        <v>39</v>
      </c>
      <c r="J28" s="35">
        <v>21543</v>
      </c>
      <c r="K28" s="34"/>
      <c r="L28" s="35"/>
      <c r="M28" s="36"/>
      <c r="N28" s="35"/>
      <c r="O28" s="37">
        <v>8</v>
      </c>
      <c r="P28" s="58">
        <v>21</v>
      </c>
      <c r="Q28" s="35">
        <v>47624</v>
      </c>
      <c r="R28" s="38"/>
      <c r="S28" s="35"/>
      <c r="T28" s="36"/>
      <c r="U28" s="35"/>
      <c r="V28" s="37">
        <v>5</v>
      </c>
      <c r="W28" s="37">
        <v>9</v>
      </c>
      <c r="X28" s="39">
        <v>19966</v>
      </c>
      <c r="Y28" s="37"/>
      <c r="Z28" s="35"/>
      <c r="AA28" s="36"/>
      <c r="AB28" s="35"/>
      <c r="AC28" s="37"/>
      <c r="AD28" s="37">
        <v>10</v>
      </c>
      <c r="AE28" s="39">
        <v>29595</v>
      </c>
      <c r="AF28" s="9"/>
      <c r="AG28" s="28"/>
      <c r="AH28" s="29"/>
      <c r="AI28" s="28"/>
      <c r="AJ28" s="9"/>
      <c r="AK28" s="9"/>
      <c r="AL28" s="31"/>
    </row>
    <row r="29" spans="1:38" ht="25.5" customHeight="1" x14ac:dyDescent="0.35">
      <c r="A29" s="26" t="s">
        <v>27</v>
      </c>
      <c r="B29" s="26" t="s">
        <v>77</v>
      </c>
      <c r="C29" s="3">
        <v>700910</v>
      </c>
      <c r="D29" s="27"/>
      <c r="E29" s="28"/>
      <c r="F29" s="29"/>
      <c r="G29" s="28"/>
      <c r="H29" s="9"/>
      <c r="I29" s="9"/>
      <c r="J29" s="28"/>
      <c r="K29" s="27"/>
      <c r="L29" s="28"/>
      <c r="M29" s="29"/>
      <c r="N29" s="28"/>
      <c r="O29" s="9"/>
      <c r="P29" s="9"/>
      <c r="Q29" s="28"/>
      <c r="R29" s="30"/>
      <c r="S29" s="28"/>
      <c r="T29" s="29"/>
      <c r="U29" s="28"/>
      <c r="V29" s="9"/>
      <c r="W29" s="9">
        <v>1</v>
      </c>
      <c r="X29" s="31">
        <v>1052</v>
      </c>
      <c r="Y29" s="9"/>
      <c r="Z29" s="28"/>
      <c r="AA29" s="29"/>
      <c r="AB29" s="28"/>
      <c r="AC29" s="9"/>
      <c r="AD29" s="9"/>
      <c r="AE29" s="31"/>
      <c r="AF29" s="9"/>
      <c r="AG29" s="28"/>
      <c r="AH29" s="29"/>
      <c r="AI29" s="28"/>
      <c r="AJ29" s="9"/>
      <c r="AK29" s="9"/>
      <c r="AL29" s="31"/>
    </row>
    <row r="30" spans="1:38" ht="25.5" customHeight="1" x14ac:dyDescent="0.35">
      <c r="A30" s="26" t="s">
        <v>25</v>
      </c>
      <c r="B30" s="32" t="s">
        <v>223</v>
      </c>
      <c r="C30" s="3">
        <v>700913</v>
      </c>
      <c r="D30" s="34"/>
      <c r="E30" s="35"/>
      <c r="F30" s="36"/>
      <c r="G30" s="35"/>
      <c r="H30" s="37"/>
      <c r="I30" s="37"/>
      <c r="J30" s="35"/>
      <c r="K30" s="34"/>
      <c r="L30" s="35"/>
      <c r="M30" s="36"/>
      <c r="N30" s="35"/>
      <c r="O30" s="37"/>
      <c r="P30" s="58">
        <v>1</v>
      </c>
      <c r="Q30" s="35">
        <v>1810</v>
      </c>
      <c r="R30" s="38"/>
      <c r="S30" s="35"/>
      <c r="T30" s="36"/>
      <c r="U30" s="35"/>
      <c r="V30" s="37"/>
      <c r="W30" s="37"/>
      <c r="X30" s="39"/>
      <c r="Y30" s="37"/>
      <c r="Z30" s="35"/>
      <c r="AA30" s="36"/>
      <c r="AB30" s="35"/>
      <c r="AC30" s="37"/>
      <c r="AD30" s="37"/>
      <c r="AE30" s="39"/>
      <c r="AF30" s="37"/>
      <c r="AG30" s="35"/>
      <c r="AH30" s="36"/>
      <c r="AI30" s="35"/>
      <c r="AJ30" s="37"/>
      <c r="AK30" s="37"/>
      <c r="AL30" s="39"/>
    </row>
    <row r="31" spans="1:38" ht="25.5" customHeight="1" x14ac:dyDescent="0.35">
      <c r="A31" s="26" t="s">
        <v>25</v>
      </c>
      <c r="B31" s="32" t="s">
        <v>224</v>
      </c>
      <c r="C31" s="3">
        <v>700922</v>
      </c>
      <c r="D31" s="34"/>
      <c r="E31" s="35"/>
      <c r="F31" s="36"/>
      <c r="G31" s="35"/>
      <c r="H31" s="37"/>
      <c r="I31" s="37"/>
      <c r="J31" s="35"/>
      <c r="K31" s="34"/>
      <c r="L31" s="35"/>
      <c r="M31" s="36"/>
      <c r="N31" s="35"/>
      <c r="O31" s="37"/>
      <c r="P31" s="37"/>
      <c r="Q31" s="35"/>
      <c r="R31" s="38"/>
      <c r="S31" s="35"/>
      <c r="T31" s="36"/>
      <c r="U31" s="35"/>
      <c r="V31" s="37"/>
      <c r="W31" s="37"/>
      <c r="X31" s="39"/>
      <c r="Y31" s="37"/>
      <c r="Z31" s="35"/>
      <c r="AA31" s="36"/>
      <c r="AB31" s="35"/>
      <c r="AC31" s="37"/>
      <c r="AD31" s="37"/>
      <c r="AE31" s="39"/>
      <c r="AF31" s="37"/>
      <c r="AG31" s="35"/>
      <c r="AH31" s="36"/>
      <c r="AI31" s="35"/>
      <c r="AJ31" s="37"/>
      <c r="AK31" s="37"/>
      <c r="AL31" s="39"/>
    </row>
    <row r="32" spans="1:38" ht="25.5" customHeight="1" x14ac:dyDescent="0.35">
      <c r="A32" s="26" t="s">
        <v>25</v>
      </c>
      <c r="B32" s="32" t="s">
        <v>225</v>
      </c>
      <c r="C32" s="3">
        <v>700926</v>
      </c>
      <c r="D32" s="34"/>
      <c r="E32" s="35"/>
      <c r="F32" s="36"/>
      <c r="G32" s="35"/>
      <c r="H32" s="37"/>
      <c r="I32" s="37"/>
      <c r="J32" s="35"/>
      <c r="K32" s="34"/>
      <c r="L32" s="35"/>
      <c r="M32" s="36"/>
      <c r="N32" s="35"/>
      <c r="O32" s="37"/>
      <c r="P32" s="37"/>
      <c r="Q32" s="35"/>
      <c r="R32" s="38"/>
      <c r="S32" s="35"/>
      <c r="T32" s="36"/>
      <c r="U32" s="35"/>
      <c r="V32" s="37"/>
      <c r="W32" s="37"/>
      <c r="X32" s="39"/>
      <c r="Y32" s="37"/>
      <c r="Z32" s="35"/>
      <c r="AA32" s="36"/>
      <c r="AB32" s="35"/>
      <c r="AC32" s="37"/>
      <c r="AD32" s="37"/>
      <c r="AE32" s="39"/>
      <c r="AF32" s="37"/>
      <c r="AG32" s="35"/>
      <c r="AH32" s="36"/>
      <c r="AI32" s="35"/>
      <c r="AJ32" s="37"/>
      <c r="AK32" s="37"/>
      <c r="AL32" s="39"/>
    </row>
    <row r="33" spans="1:38" ht="25.5" customHeight="1" x14ac:dyDescent="0.35">
      <c r="A33" s="26" t="s">
        <v>25</v>
      </c>
      <c r="B33" s="32" t="s">
        <v>228</v>
      </c>
      <c r="C33" s="3">
        <v>700917</v>
      </c>
      <c r="D33" s="34"/>
      <c r="E33" s="35"/>
      <c r="F33" s="36"/>
      <c r="G33" s="35"/>
      <c r="H33" s="37">
        <v>1</v>
      </c>
      <c r="I33" s="37"/>
      <c r="J33" s="35"/>
      <c r="K33" s="34"/>
      <c r="L33" s="35"/>
      <c r="M33" s="36"/>
      <c r="N33" s="35"/>
      <c r="O33" s="37"/>
      <c r="P33" s="37"/>
      <c r="Q33" s="35"/>
      <c r="R33" s="38"/>
      <c r="S33" s="35"/>
      <c r="T33" s="36"/>
      <c r="U33" s="35"/>
      <c r="V33" s="37"/>
      <c r="W33" s="37"/>
      <c r="X33" s="39"/>
      <c r="Y33" s="37"/>
      <c r="Z33" s="35"/>
      <c r="AA33" s="36"/>
      <c r="AB33" s="35"/>
      <c r="AC33" s="37"/>
      <c r="AD33" s="37"/>
      <c r="AE33" s="39"/>
      <c r="AF33" s="37"/>
      <c r="AG33" s="35"/>
      <c r="AH33" s="36"/>
      <c r="AI33" s="35"/>
      <c r="AJ33" s="37"/>
      <c r="AK33" s="37">
        <v>1</v>
      </c>
      <c r="AL33" s="39">
        <v>14624</v>
      </c>
    </row>
    <row r="34" spans="1:38" ht="25.5" customHeight="1" x14ac:dyDescent="0.35">
      <c r="A34" s="26" t="s">
        <v>25</v>
      </c>
      <c r="B34" s="32" t="s">
        <v>229</v>
      </c>
      <c r="C34" s="3">
        <v>700924</v>
      </c>
      <c r="D34" s="34"/>
      <c r="E34" s="35"/>
      <c r="F34" s="36"/>
      <c r="G34" s="35"/>
      <c r="H34" s="37"/>
      <c r="I34" s="37">
        <v>1</v>
      </c>
      <c r="J34" s="35">
        <v>1018</v>
      </c>
      <c r="K34" s="34"/>
      <c r="L34" s="35"/>
      <c r="M34" s="36"/>
      <c r="N34" s="35"/>
      <c r="O34" s="37">
        <v>1</v>
      </c>
      <c r="P34" s="37"/>
      <c r="Q34" s="35"/>
      <c r="R34" s="38"/>
      <c r="S34" s="35"/>
      <c r="T34" s="36"/>
      <c r="U34" s="35"/>
      <c r="V34" s="37"/>
      <c r="W34" s="37"/>
      <c r="X34" s="39"/>
      <c r="Y34" s="37"/>
      <c r="Z34" s="35"/>
      <c r="AA34" s="36"/>
      <c r="AB34" s="35"/>
      <c r="AC34" s="37"/>
      <c r="AD34" s="37"/>
      <c r="AE34" s="39"/>
      <c r="AF34" s="37"/>
      <c r="AG34" s="35"/>
      <c r="AH34" s="36"/>
      <c r="AI34" s="35"/>
      <c r="AJ34" s="37"/>
      <c r="AK34" s="37"/>
      <c r="AL34" s="39"/>
    </row>
    <row r="35" spans="1:38" ht="25.5" customHeight="1" x14ac:dyDescent="0.35">
      <c r="A35" s="26" t="s">
        <v>25</v>
      </c>
      <c r="B35" s="32" t="s">
        <v>26</v>
      </c>
      <c r="C35" s="3"/>
      <c r="D35" s="34"/>
      <c r="E35" s="35"/>
      <c r="F35" s="36"/>
      <c r="G35" s="35"/>
      <c r="H35" s="37"/>
      <c r="I35" s="37"/>
      <c r="J35" s="35"/>
      <c r="K35" s="34"/>
      <c r="L35" s="35"/>
      <c r="M35" s="36"/>
      <c r="N35" s="35"/>
      <c r="O35" s="37"/>
      <c r="P35" s="37"/>
      <c r="Q35" s="35"/>
      <c r="R35" s="38"/>
      <c r="S35" s="35"/>
      <c r="T35" s="36"/>
      <c r="U35" s="35"/>
      <c r="V35" s="37"/>
      <c r="W35" s="37"/>
      <c r="X35" s="39"/>
      <c r="Y35" s="37"/>
      <c r="Z35" s="35"/>
      <c r="AA35" s="36"/>
      <c r="AB35" s="35"/>
      <c r="AC35" s="37"/>
      <c r="AD35" s="37"/>
      <c r="AE35" s="39"/>
      <c r="AF35" s="37"/>
      <c r="AG35" s="35"/>
      <c r="AH35" s="36"/>
      <c r="AI35" s="35"/>
      <c r="AJ35" s="37"/>
      <c r="AK35" s="37"/>
      <c r="AL35" s="39"/>
    </row>
    <row r="36" spans="1:38" ht="25.5" customHeight="1" x14ac:dyDescent="0.35">
      <c r="A36" s="26" t="s">
        <v>25</v>
      </c>
      <c r="B36" s="32" t="s">
        <v>26</v>
      </c>
      <c r="C36" s="3"/>
      <c r="D36" s="34"/>
      <c r="E36" s="35"/>
      <c r="F36" s="36"/>
      <c r="G36" s="35"/>
      <c r="H36" s="37"/>
      <c r="I36" s="37"/>
      <c r="J36" s="35"/>
      <c r="K36" s="34"/>
      <c r="L36" s="35"/>
      <c r="M36" s="36"/>
      <c r="N36" s="35"/>
      <c r="O36" s="37"/>
      <c r="P36" s="37"/>
      <c r="Q36" s="35"/>
      <c r="R36" s="38"/>
      <c r="S36" s="35"/>
      <c r="T36" s="36"/>
      <c r="U36" s="35"/>
      <c r="V36" s="37"/>
      <c r="W36" s="37"/>
      <c r="X36" s="39"/>
      <c r="Y36" s="37"/>
      <c r="Z36" s="35"/>
      <c r="AA36" s="36"/>
      <c r="AB36" s="35"/>
      <c r="AC36" s="37"/>
      <c r="AD36" s="37"/>
      <c r="AE36" s="39"/>
      <c r="AF36" s="37"/>
      <c r="AG36" s="35"/>
      <c r="AH36" s="36"/>
      <c r="AI36" s="35"/>
      <c r="AJ36" s="37"/>
      <c r="AK36" s="37"/>
      <c r="AL36" s="39"/>
    </row>
    <row r="37" spans="1:38" ht="25.5" customHeight="1" x14ac:dyDescent="0.35">
      <c r="A37" s="26" t="s">
        <v>25</v>
      </c>
      <c r="B37" s="32" t="s">
        <v>26</v>
      </c>
      <c r="C37" s="3"/>
      <c r="D37" s="34"/>
      <c r="E37" s="35"/>
      <c r="F37" s="36"/>
      <c r="G37" s="35"/>
      <c r="H37" s="37"/>
      <c r="I37" s="37"/>
      <c r="J37" s="35"/>
      <c r="K37" s="34"/>
      <c r="L37" s="35"/>
      <c r="M37" s="36"/>
      <c r="N37" s="35"/>
      <c r="O37" s="37"/>
      <c r="P37" s="37"/>
      <c r="Q37" s="35"/>
      <c r="R37" s="38"/>
      <c r="S37" s="35"/>
      <c r="T37" s="36"/>
      <c r="U37" s="35"/>
      <c r="V37" s="37"/>
      <c r="W37" s="37"/>
      <c r="X37" s="39"/>
      <c r="Y37" s="37"/>
      <c r="Z37" s="35"/>
      <c r="AA37" s="36"/>
      <c r="AB37" s="35"/>
      <c r="AC37" s="37"/>
      <c r="AD37" s="37"/>
      <c r="AE37" s="39"/>
      <c r="AF37" s="37"/>
      <c r="AG37" s="35"/>
      <c r="AH37" s="36"/>
      <c r="AI37" s="35"/>
      <c r="AJ37" s="37"/>
      <c r="AK37" s="37"/>
      <c r="AL37" s="39"/>
    </row>
    <row r="38" spans="1:38" ht="25.5" customHeight="1" x14ac:dyDescent="0.35">
      <c r="A38" s="26" t="s">
        <v>25</v>
      </c>
      <c r="B38" s="32" t="s">
        <v>26</v>
      </c>
      <c r="C38" s="3"/>
      <c r="D38" s="34"/>
      <c r="E38" s="35"/>
      <c r="F38" s="36"/>
      <c r="G38" s="35"/>
      <c r="H38" s="37"/>
      <c r="I38" s="37"/>
      <c r="J38" s="35"/>
      <c r="K38" s="34"/>
      <c r="L38" s="35"/>
      <c r="M38" s="36"/>
      <c r="N38" s="35"/>
      <c r="O38" s="37"/>
      <c r="P38" s="37"/>
      <c r="Q38" s="35"/>
      <c r="R38" s="38"/>
      <c r="S38" s="35"/>
      <c r="T38" s="36"/>
      <c r="U38" s="35"/>
      <c r="V38" s="37"/>
      <c r="W38" s="37"/>
      <c r="X38" s="39"/>
      <c r="Y38" s="37"/>
      <c r="Z38" s="35"/>
      <c r="AA38" s="36"/>
      <c r="AB38" s="35"/>
      <c r="AC38" s="37"/>
      <c r="AD38" s="37"/>
      <c r="AE38" s="39"/>
      <c r="AF38" s="37"/>
      <c r="AG38" s="35"/>
      <c r="AH38" s="36"/>
      <c r="AI38" s="35"/>
      <c r="AJ38" s="37"/>
      <c r="AK38" s="37"/>
      <c r="AL38" s="39"/>
    </row>
    <row r="39" spans="1:38" ht="25.5" customHeight="1" x14ac:dyDescent="0.35">
      <c r="A39" s="26" t="s">
        <v>25</v>
      </c>
      <c r="B39" s="32" t="s">
        <v>26</v>
      </c>
      <c r="C39" s="3"/>
      <c r="D39" s="34"/>
      <c r="E39" s="35"/>
      <c r="F39" s="36"/>
      <c r="G39" s="35"/>
      <c r="H39" s="37"/>
      <c r="I39" s="37"/>
      <c r="J39" s="35"/>
      <c r="K39" s="34"/>
      <c r="L39" s="35"/>
      <c r="M39" s="36"/>
      <c r="N39" s="35"/>
      <c r="O39" s="37"/>
      <c r="P39" s="37"/>
      <c r="Q39" s="35"/>
      <c r="R39" s="38"/>
      <c r="S39" s="35"/>
      <c r="T39" s="36"/>
      <c r="U39" s="35"/>
      <c r="V39" s="37"/>
      <c r="W39" s="37"/>
      <c r="X39" s="39"/>
      <c r="Y39" s="37"/>
      <c r="Z39" s="35"/>
      <c r="AA39" s="36"/>
      <c r="AB39" s="35"/>
      <c r="AC39" s="37"/>
      <c r="AD39" s="37"/>
      <c r="AE39" s="39"/>
      <c r="AF39" s="37"/>
      <c r="AG39" s="35"/>
      <c r="AH39" s="36"/>
      <c r="AI39" s="35"/>
      <c r="AJ39" s="37"/>
      <c r="AK39" s="37"/>
      <c r="AL39" s="39"/>
    </row>
    <row r="40" spans="1:38" ht="25.5" customHeight="1" x14ac:dyDescent="0.35">
      <c r="A40" s="26" t="s">
        <v>25</v>
      </c>
      <c r="B40" s="32" t="s">
        <v>26</v>
      </c>
      <c r="C40" s="3"/>
      <c r="D40" s="34"/>
      <c r="E40" s="35"/>
      <c r="F40" s="36"/>
      <c r="G40" s="35"/>
      <c r="H40" s="37"/>
      <c r="I40" s="37"/>
      <c r="J40" s="35"/>
      <c r="K40" s="34"/>
      <c r="L40" s="35"/>
      <c r="M40" s="36"/>
      <c r="N40" s="35"/>
      <c r="O40" s="37"/>
      <c r="P40" s="37"/>
      <c r="Q40" s="35"/>
      <c r="R40" s="38"/>
      <c r="S40" s="35"/>
      <c r="T40" s="36"/>
      <c r="U40" s="35"/>
      <c r="V40" s="37"/>
      <c r="W40" s="37"/>
      <c r="X40" s="39"/>
      <c r="Y40" s="37"/>
      <c r="Z40" s="35"/>
      <c r="AA40" s="36"/>
      <c r="AB40" s="35"/>
      <c r="AC40" s="37"/>
      <c r="AD40" s="37"/>
      <c r="AE40" s="39"/>
      <c r="AF40" s="37"/>
      <c r="AG40" s="35"/>
      <c r="AH40" s="36"/>
      <c r="AI40" s="35"/>
      <c r="AJ40" s="37"/>
      <c r="AK40" s="37"/>
      <c r="AL40" s="39"/>
    </row>
    <row r="41" spans="1:38" ht="25.5" customHeight="1" x14ac:dyDescent="0.35">
      <c r="A41" s="26" t="s">
        <v>25</v>
      </c>
      <c r="B41" s="32" t="s">
        <v>26</v>
      </c>
      <c r="C41" s="3"/>
      <c r="D41" s="34"/>
      <c r="E41" s="35"/>
      <c r="F41" s="36"/>
      <c r="G41" s="35"/>
      <c r="H41" s="37"/>
      <c r="I41" s="37"/>
      <c r="J41" s="35"/>
      <c r="K41" s="34"/>
      <c r="L41" s="35"/>
      <c r="M41" s="36"/>
      <c r="N41" s="35"/>
      <c r="O41" s="37"/>
      <c r="P41" s="37"/>
      <c r="Q41" s="35"/>
      <c r="R41" s="38"/>
      <c r="S41" s="35"/>
      <c r="T41" s="36"/>
      <c r="U41" s="35"/>
      <c r="V41" s="37"/>
      <c r="W41" s="37"/>
      <c r="X41" s="39"/>
      <c r="Y41" s="37"/>
      <c r="Z41" s="35"/>
      <c r="AA41" s="36"/>
      <c r="AB41" s="35"/>
      <c r="AC41" s="37"/>
      <c r="AD41" s="37"/>
      <c r="AE41" s="39"/>
      <c r="AF41" s="37"/>
      <c r="AG41" s="35"/>
      <c r="AH41" s="36"/>
      <c r="AI41" s="35"/>
      <c r="AJ41" s="37"/>
      <c r="AK41" s="37"/>
      <c r="AL41" s="39"/>
    </row>
    <row r="42" spans="1:38" ht="25.5" customHeight="1" x14ac:dyDescent="0.35">
      <c r="A42" s="26" t="s">
        <v>25</v>
      </c>
      <c r="B42" s="32" t="s">
        <v>26</v>
      </c>
      <c r="C42" s="3"/>
      <c r="D42" s="34"/>
      <c r="E42" s="35"/>
      <c r="F42" s="36"/>
      <c r="G42" s="35"/>
      <c r="H42" s="37"/>
      <c r="I42" s="37"/>
      <c r="J42" s="35"/>
      <c r="K42" s="34"/>
      <c r="L42" s="35"/>
      <c r="M42" s="36"/>
      <c r="N42" s="35"/>
      <c r="O42" s="37"/>
      <c r="P42" s="37"/>
      <c r="Q42" s="35"/>
      <c r="R42" s="38"/>
      <c r="S42" s="35"/>
      <c r="T42" s="36"/>
      <c r="U42" s="35"/>
      <c r="V42" s="37"/>
      <c r="W42" s="37"/>
      <c r="X42" s="39"/>
      <c r="Y42" s="37"/>
      <c r="Z42" s="35"/>
      <c r="AA42" s="36"/>
      <c r="AB42" s="35"/>
      <c r="AC42" s="37"/>
      <c r="AD42" s="37"/>
      <c r="AE42" s="39"/>
      <c r="AF42" s="37"/>
      <c r="AG42" s="35"/>
      <c r="AH42" s="36"/>
      <c r="AI42" s="35"/>
      <c r="AJ42" s="37"/>
      <c r="AK42" s="37"/>
      <c r="AL42" s="39"/>
    </row>
    <row r="43" spans="1:38" ht="25.5" customHeight="1" x14ac:dyDescent="0.35">
      <c r="A43" s="26" t="s">
        <v>25</v>
      </c>
      <c r="B43" s="32" t="s">
        <v>26</v>
      </c>
      <c r="C43" s="3"/>
      <c r="D43" s="34"/>
      <c r="E43" s="35"/>
      <c r="F43" s="36"/>
      <c r="G43" s="35"/>
      <c r="H43" s="37"/>
      <c r="I43" s="37"/>
      <c r="J43" s="35"/>
      <c r="K43" s="34"/>
      <c r="L43" s="35"/>
      <c r="M43" s="36"/>
      <c r="N43" s="35"/>
      <c r="O43" s="37"/>
      <c r="P43" s="37"/>
      <c r="Q43" s="35"/>
      <c r="R43" s="38"/>
      <c r="S43" s="35"/>
      <c r="T43" s="36"/>
      <c r="U43" s="35"/>
      <c r="V43" s="37"/>
      <c r="W43" s="37"/>
      <c r="X43" s="39"/>
      <c r="Y43" s="37"/>
      <c r="Z43" s="35"/>
      <c r="AA43" s="36"/>
      <c r="AB43" s="35"/>
      <c r="AC43" s="37"/>
      <c r="AD43" s="37"/>
      <c r="AE43" s="39"/>
      <c r="AF43" s="37"/>
      <c r="AG43" s="35"/>
      <c r="AH43" s="36"/>
      <c r="AI43" s="35"/>
      <c r="AJ43" s="37"/>
      <c r="AK43" s="37"/>
      <c r="AL43" s="39"/>
    </row>
    <row r="44" spans="1:38" ht="25.5" customHeight="1" x14ac:dyDescent="0.35">
      <c r="A44" s="26" t="s">
        <v>25</v>
      </c>
      <c r="B44" s="32" t="s">
        <v>26</v>
      </c>
      <c r="C44" s="3"/>
      <c r="D44" s="34"/>
      <c r="E44" s="35"/>
      <c r="F44" s="36"/>
      <c r="G44" s="35"/>
      <c r="H44" s="37"/>
      <c r="I44" s="37"/>
      <c r="J44" s="35"/>
      <c r="K44" s="34"/>
      <c r="L44" s="35"/>
      <c r="M44" s="36"/>
      <c r="N44" s="35"/>
      <c r="O44" s="37"/>
      <c r="P44" s="37"/>
      <c r="Q44" s="35"/>
      <c r="R44" s="38"/>
      <c r="S44" s="35"/>
      <c r="T44" s="36"/>
      <c r="U44" s="35"/>
      <c r="V44" s="37"/>
      <c r="W44" s="37"/>
      <c r="X44" s="39"/>
      <c r="Y44" s="37"/>
      <c r="Z44" s="35"/>
      <c r="AA44" s="36"/>
      <c r="AB44" s="35"/>
      <c r="AC44" s="37"/>
      <c r="AD44" s="37"/>
      <c r="AE44" s="39"/>
      <c r="AF44" s="37"/>
      <c r="AG44" s="35"/>
      <c r="AH44" s="36"/>
      <c r="AI44" s="35"/>
      <c r="AJ44" s="37"/>
      <c r="AK44" s="37"/>
      <c r="AL44" s="39"/>
    </row>
    <row r="45" spans="1:38" ht="25.5" customHeight="1" x14ac:dyDescent="0.35">
      <c r="A45" s="26" t="s">
        <v>25</v>
      </c>
      <c r="B45" s="32" t="s">
        <v>26</v>
      </c>
      <c r="C45" s="3"/>
      <c r="D45" s="34"/>
      <c r="E45" s="35"/>
      <c r="F45" s="36"/>
      <c r="G45" s="35"/>
      <c r="H45" s="37"/>
      <c r="I45" s="37"/>
      <c r="J45" s="35"/>
      <c r="K45" s="34"/>
      <c r="L45" s="35"/>
      <c r="M45" s="36"/>
      <c r="N45" s="35"/>
      <c r="O45" s="37"/>
      <c r="P45" s="37"/>
      <c r="Q45" s="35"/>
      <c r="R45" s="38"/>
      <c r="S45" s="35"/>
      <c r="T45" s="36"/>
      <c r="U45" s="35"/>
      <c r="V45" s="37"/>
      <c r="W45" s="37"/>
      <c r="X45" s="39"/>
      <c r="Y45" s="37"/>
      <c r="Z45" s="35"/>
      <c r="AA45" s="36"/>
      <c r="AB45" s="35"/>
      <c r="AC45" s="37"/>
      <c r="AD45" s="37"/>
      <c r="AE45" s="39"/>
      <c r="AF45" s="37"/>
      <c r="AG45" s="35"/>
      <c r="AH45" s="36"/>
      <c r="AI45" s="35"/>
      <c r="AJ45" s="37"/>
      <c r="AK45" s="37"/>
      <c r="AL45" s="39"/>
    </row>
    <row r="46" spans="1:38" ht="25.5" customHeight="1" x14ac:dyDescent="0.35">
      <c r="A46" s="26" t="s">
        <v>30</v>
      </c>
      <c r="B46" s="26" t="s">
        <v>226</v>
      </c>
      <c r="C46" s="3"/>
      <c r="D46" s="34"/>
      <c r="E46" s="35"/>
      <c r="F46" s="36"/>
      <c r="G46" s="35"/>
      <c r="H46" s="37"/>
      <c r="I46" s="37"/>
      <c r="J46" s="35"/>
      <c r="K46" s="34"/>
      <c r="L46" s="35"/>
      <c r="M46" s="36"/>
      <c r="N46" s="35"/>
      <c r="O46" s="37"/>
      <c r="P46" s="37"/>
      <c r="Q46" s="35"/>
      <c r="R46" s="38"/>
      <c r="S46" s="35"/>
      <c r="T46" s="36"/>
      <c r="U46" s="35"/>
      <c r="V46" s="37"/>
      <c r="W46" s="37"/>
      <c r="X46" s="39"/>
      <c r="Y46" s="37"/>
      <c r="Z46" s="35"/>
      <c r="AA46" s="36"/>
      <c r="AB46" s="35"/>
      <c r="AC46" s="37"/>
      <c r="AD46" s="37"/>
      <c r="AE46" s="39"/>
      <c r="AF46" s="37"/>
      <c r="AG46" s="35"/>
      <c r="AH46" s="36"/>
      <c r="AI46" s="35"/>
      <c r="AJ46" s="37"/>
      <c r="AK46" s="37"/>
      <c r="AL46" s="39"/>
    </row>
    <row r="47" spans="1:38" ht="25.5" customHeight="1" x14ac:dyDescent="0.35">
      <c r="A47" s="26" t="s">
        <v>30</v>
      </c>
      <c r="B47" s="26" t="s">
        <v>226</v>
      </c>
      <c r="C47" s="3"/>
      <c r="D47" s="34"/>
      <c r="E47" s="35"/>
      <c r="F47" s="36"/>
      <c r="G47" s="35"/>
      <c r="H47" s="37"/>
      <c r="I47" s="37"/>
      <c r="J47" s="35"/>
      <c r="K47" s="34"/>
      <c r="L47" s="35"/>
      <c r="M47" s="36"/>
      <c r="N47" s="35"/>
      <c r="O47" s="37"/>
      <c r="P47" s="37"/>
      <c r="Q47" s="35"/>
      <c r="R47" s="38"/>
      <c r="S47" s="35"/>
      <c r="T47" s="36"/>
      <c r="U47" s="35"/>
      <c r="V47" s="37"/>
      <c r="W47" s="37"/>
      <c r="X47" s="39"/>
      <c r="Y47" s="37"/>
      <c r="Z47" s="35"/>
      <c r="AA47" s="36"/>
      <c r="AB47" s="35"/>
      <c r="AC47" s="37"/>
      <c r="AD47" s="37"/>
      <c r="AE47" s="39"/>
      <c r="AF47" s="37"/>
      <c r="AG47" s="35"/>
      <c r="AH47" s="36"/>
      <c r="AI47" s="35"/>
      <c r="AJ47" s="37"/>
      <c r="AK47" s="37"/>
      <c r="AL47" s="39"/>
    </row>
    <row r="48" spans="1:38" ht="25.5" customHeight="1" x14ac:dyDescent="0.35">
      <c r="A48" s="26" t="s">
        <v>30</v>
      </c>
      <c r="B48" s="26" t="s">
        <v>226</v>
      </c>
      <c r="C48" s="3"/>
      <c r="D48" s="34"/>
      <c r="E48" s="35"/>
      <c r="F48" s="36"/>
      <c r="G48" s="35"/>
      <c r="H48" s="37"/>
      <c r="I48" s="37"/>
      <c r="J48" s="35"/>
      <c r="K48" s="34"/>
      <c r="L48" s="35"/>
      <c r="M48" s="36"/>
      <c r="N48" s="35"/>
      <c r="O48" s="37"/>
      <c r="P48" s="37"/>
      <c r="Q48" s="35"/>
      <c r="R48" s="38"/>
      <c r="S48" s="35"/>
      <c r="T48" s="36"/>
      <c r="U48" s="35"/>
      <c r="V48" s="37"/>
      <c r="W48" s="37"/>
      <c r="X48" s="39"/>
      <c r="Y48" s="37"/>
      <c r="Z48" s="35"/>
      <c r="AA48" s="36"/>
      <c r="AB48" s="35"/>
      <c r="AC48" s="37"/>
      <c r="AD48" s="37"/>
      <c r="AE48" s="39"/>
      <c r="AF48" s="37"/>
      <c r="AG48" s="35"/>
      <c r="AH48" s="36"/>
      <c r="AI48" s="35"/>
      <c r="AJ48" s="37"/>
      <c r="AK48" s="37"/>
      <c r="AL48" s="39"/>
    </row>
    <row r="49" spans="1:240" ht="25.5" customHeight="1" x14ac:dyDescent="0.35">
      <c r="A49" s="26" t="s">
        <v>30</v>
      </c>
      <c r="B49" s="26" t="s">
        <v>226</v>
      </c>
      <c r="C49" s="3">
        <v>700908</v>
      </c>
      <c r="D49" s="34">
        <v>3</v>
      </c>
      <c r="E49" s="35">
        <v>76842</v>
      </c>
      <c r="F49" s="36">
        <v>1</v>
      </c>
      <c r="G49" s="35">
        <v>-11184</v>
      </c>
      <c r="H49" s="37">
        <v>59</v>
      </c>
      <c r="I49" s="37">
        <v>231</v>
      </c>
      <c r="J49" s="35">
        <v>146231</v>
      </c>
      <c r="K49" s="34"/>
      <c r="L49" s="35"/>
      <c r="M49" s="36">
        <v>4</v>
      </c>
      <c r="N49" s="35">
        <v>6989</v>
      </c>
      <c r="O49" s="37">
        <v>44</v>
      </c>
      <c r="P49" s="58">
        <v>249</v>
      </c>
      <c r="Q49" s="35">
        <v>438515</v>
      </c>
      <c r="R49" s="38">
        <v>1</v>
      </c>
      <c r="S49" s="35">
        <v>6984</v>
      </c>
      <c r="T49" s="36">
        <v>1</v>
      </c>
      <c r="U49" s="35">
        <v>21123</v>
      </c>
      <c r="V49" s="37">
        <v>92</v>
      </c>
      <c r="W49" s="37">
        <v>114</v>
      </c>
      <c r="X49" s="39">
        <v>541073</v>
      </c>
      <c r="Y49" s="37"/>
      <c r="Z49" s="35"/>
      <c r="AA49" s="36"/>
      <c r="AB49" s="35"/>
      <c r="AC49" s="37">
        <v>3</v>
      </c>
      <c r="AD49" s="37">
        <v>48</v>
      </c>
      <c r="AE49" s="39">
        <v>56682</v>
      </c>
      <c r="AF49" s="37">
        <v>1</v>
      </c>
      <c r="AG49" s="35">
        <v>23320</v>
      </c>
      <c r="AH49" s="36"/>
      <c r="AI49" s="35"/>
      <c r="AJ49" s="37">
        <v>3</v>
      </c>
      <c r="AK49" s="37">
        <v>14</v>
      </c>
      <c r="AL49" s="39">
        <v>48584</v>
      </c>
    </row>
    <row r="50" spans="1:240" ht="25.5" customHeight="1" x14ac:dyDescent="0.35">
      <c r="A50" s="26" t="s">
        <v>30</v>
      </c>
      <c r="B50" s="26" t="s">
        <v>226</v>
      </c>
      <c r="C50" s="3">
        <v>700909</v>
      </c>
      <c r="D50" s="34">
        <v>23</v>
      </c>
      <c r="E50" s="35">
        <v>1131</v>
      </c>
      <c r="F50" s="36">
        <v>13</v>
      </c>
      <c r="G50" s="35">
        <v>-69607</v>
      </c>
      <c r="H50" s="37">
        <v>55</v>
      </c>
      <c r="I50" s="37">
        <v>706</v>
      </c>
      <c r="J50" s="35">
        <v>753989</v>
      </c>
      <c r="K50" s="34">
        <v>1</v>
      </c>
      <c r="L50" s="35">
        <v>13516</v>
      </c>
      <c r="M50" s="36">
        <v>6</v>
      </c>
      <c r="N50" s="35">
        <v>10894</v>
      </c>
      <c r="O50" s="37">
        <v>63</v>
      </c>
      <c r="P50" s="58">
        <v>155</v>
      </c>
      <c r="Q50" s="35">
        <v>301205</v>
      </c>
      <c r="R50" s="38">
        <v>3</v>
      </c>
      <c r="S50" s="35">
        <v>57278</v>
      </c>
      <c r="T50" s="36">
        <v>2</v>
      </c>
      <c r="U50" s="35">
        <v>8890</v>
      </c>
      <c r="V50" s="37">
        <v>267</v>
      </c>
      <c r="W50" s="37">
        <v>153</v>
      </c>
      <c r="X50" s="39">
        <v>469989</v>
      </c>
      <c r="Y50" s="37">
        <v>5</v>
      </c>
      <c r="Z50" s="35">
        <v>28323</v>
      </c>
      <c r="AA50" s="36"/>
      <c r="AB50" s="35"/>
      <c r="AC50" s="37"/>
      <c r="AD50" s="37">
        <v>71</v>
      </c>
      <c r="AE50" s="39">
        <v>165859</v>
      </c>
      <c r="AF50" s="37">
        <v>5</v>
      </c>
      <c r="AG50" s="35">
        <v>201903</v>
      </c>
      <c r="AH50" s="36"/>
      <c r="AI50" s="35"/>
      <c r="AJ50" s="37">
        <v>14</v>
      </c>
      <c r="AK50" s="37">
        <v>27</v>
      </c>
      <c r="AL50" s="39">
        <v>198488</v>
      </c>
    </row>
    <row r="51" spans="1:240" ht="25.5" customHeight="1" x14ac:dyDescent="0.35">
      <c r="A51" s="26" t="s">
        <v>67</v>
      </c>
      <c r="B51" s="26" t="s">
        <v>14</v>
      </c>
      <c r="C51" s="3"/>
      <c r="D51" s="27"/>
      <c r="E51" s="28"/>
      <c r="F51" s="29"/>
      <c r="G51" s="28"/>
      <c r="H51" s="9"/>
      <c r="I51" s="9"/>
      <c r="J51" s="28"/>
      <c r="K51" s="27"/>
      <c r="L51" s="28"/>
      <c r="M51" s="29"/>
      <c r="N51" s="28"/>
      <c r="O51" s="9"/>
      <c r="P51" s="9"/>
      <c r="Q51" s="28"/>
      <c r="R51" s="30"/>
      <c r="S51" s="28"/>
      <c r="T51" s="29"/>
      <c r="U51" s="28"/>
      <c r="V51" s="9"/>
      <c r="W51" s="9"/>
      <c r="X51" s="31"/>
      <c r="Y51" s="9"/>
      <c r="Z51" s="28"/>
      <c r="AA51" s="29"/>
      <c r="AB51" s="28"/>
      <c r="AC51" s="9"/>
      <c r="AD51" s="9"/>
      <c r="AE51" s="31"/>
      <c r="AF51" s="9"/>
      <c r="AG51" s="28"/>
      <c r="AH51" s="29"/>
      <c r="AI51" s="28"/>
      <c r="AJ51" s="9"/>
      <c r="AK51" s="9"/>
      <c r="AL51" s="31"/>
    </row>
    <row r="52" spans="1:240" ht="25.5" customHeight="1" x14ac:dyDescent="0.35">
      <c r="A52" s="26" t="s">
        <v>9</v>
      </c>
      <c r="B52" s="26" t="s">
        <v>227</v>
      </c>
      <c r="C52" s="3"/>
      <c r="D52" s="27"/>
      <c r="E52" s="28"/>
      <c r="F52" s="29"/>
      <c r="G52" s="28"/>
      <c r="H52" s="9"/>
      <c r="I52" s="9"/>
      <c r="J52" s="28"/>
      <c r="K52" s="27"/>
      <c r="L52" s="28"/>
      <c r="M52" s="29"/>
      <c r="N52" s="28"/>
      <c r="O52" s="9"/>
      <c r="P52" s="9"/>
      <c r="Q52" s="28"/>
      <c r="R52" s="30"/>
      <c r="S52" s="28"/>
      <c r="T52" s="29"/>
      <c r="U52" s="28"/>
      <c r="V52" s="9"/>
      <c r="W52" s="9"/>
      <c r="X52" s="31"/>
      <c r="Y52" s="9"/>
      <c r="Z52" s="28"/>
      <c r="AA52" s="29"/>
      <c r="AB52" s="28"/>
      <c r="AC52" s="9"/>
      <c r="AD52" s="9"/>
      <c r="AE52" s="31"/>
      <c r="AF52" s="9"/>
      <c r="AG52" s="28"/>
      <c r="AH52" s="29"/>
      <c r="AI52" s="28"/>
      <c r="AJ52" s="9"/>
      <c r="AK52" s="9"/>
      <c r="AL52" s="31"/>
    </row>
    <row r="53" spans="1:240" ht="25.5" customHeight="1" x14ac:dyDescent="0.35">
      <c r="A53" s="26" t="s">
        <v>69</v>
      </c>
      <c r="B53" s="26" t="s">
        <v>78</v>
      </c>
      <c r="C53" s="41">
        <v>700936</v>
      </c>
      <c r="D53" s="27"/>
      <c r="E53" s="28"/>
      <c r="F53" s="29"/>
      <c r="G53" s="28"/>
      <c r="H53" s="9"/>
      <c r="I53" s="9"/>
      <c r="J53" s="28"/>
      <c r="K53" s="27"/>
      <c r="L53" s="28"/>
      <c r="M53" s="29"/>
      <c r="N53" s="28"/>
      <c r="O53" s="9"/>
      <c r="P53" s="9"/>
      <c r="Q53" s="28"/>
      <c r="R53" s="30"/>
      <c r="S53" s="28"/>
      <c r="T53" s="29"/>
      <c r="U53" s="28"/>
      <c r="V53" s="9"/>
      <c r="W53" s="9"/>
      <c r="X53" s="31"/>
      <c r="Y53" s="9"/>
      <c r="Z53" s="28"/>
      <c r="AA53" s="29"/>
      <c r="AB53" s="28"/>
      <c r="AC53" s="9"/>
      <c r="AD53" s="9"/>
      <c r="AE53" s="31"/>
      <c r="AF53" s="9"/>
      <c r="AG53" s="28"/>
      <c r="AH53" s="29"/>
      <c r="AI53" s="28"/>
      <c r="AJ53" s="9"/>
      <c r="AK53" s="9"/>
      <c r="AL53" s="31"/>
    </row>
    <row r="54" spans="1:240" x14ac:dyDescent="0.35">
      <c r="D54" s="11"/>
      <c r="E54" s="12"/>
      <c r="F54" s="11"/>
      <c r="G54" s="16"/>
      <c r="I54" s="11"/>
      <c r="J54" s="16"/>
      <c r="K54" s="13"/>
      <c r="L54" s="12"/>
      <c r="M54" s="11"/>
      <c r="N54" s="16"/>
      <c r="P54" s="11"/>
      <c r="Q54" s="14"/>
      <c r="R54" s="44"/>
      <c r="S54" s="14"/>
      <c r="T54" s="44"/>
      <c r="U54" s="14"/>
      <c r="W54" s="44"/>
      <c r="X54" s="14"/>
      <c r="Y54" s="44"/>
      <c r="Z54" s="14"/>
      <c r="AA54" s="44"/>
      <c r="AB54" s="14"/>
      <c r="AD54" s="44"/>
      <c r="AE54" s="14"/>
    </row>
    <row r="55" spans="1:240" x14ac:dyDescent="0.35">
      <c r="A55" s="45"/>
      <c r="B55" s="45"/>
      <c r="C55" s="46" t="s">
        <v>193</v>
      </c>
      <c r="D55" s="27">
        <f t="shared" ref="D55:AL55" si="0">SUM(D5:D54)</f>
        <v>68</v>
      </c>
      <c r="E55" s="27">
        <f t="shared" si="0"/>
        <v>146811</v>
      </c>
      <c r="F55" s="27">
        <f t="shared" si="0"/>
        <v>34</v>
      </c>
      <c r="G55" s="27">
        <f t="shared" si="0"/>
        <v>-195155</v>
      </c>
      <c r="H55" s="27">
        <f t="shared" si="0"/>
        <v>258</v>
      </c>
      <c r="I55" s="27">
        <f t="shared" si="0"/>
        <v>2124</v>
      </c>
      <c r="J55" s="27">
        <f t="shared" si="0"/>
        <v>1954865</v>
      </c>
      <c r="K55" s="27">
        <f t="shared" si="0"/>
        <v>2</v>
      </c>
      <c r="L55" s="27">
        <f t="shared" si="0"/>
        <v>23386</v>
      </c>
      <c r="M55" s="27">
        <f t="shared" si="0"/>
        <v>26</v>
      </c>
      <c r="N55" s="27">
        <f t="shared" si="0"/>
        <v>47004</v>
      </c>
      <c r="O55" s="27">
        <f t="shared" si="0"/>
        <v>304</v>
      </c>
      <c r="P55" s="27">
        <f t="shared" si="0"/>
        <v>961</v>
      </c>
      <c r="Q55" s="27">
        <f t="shared" si="0"/>
        <v>1800801</v>
      </c>
      <c r="R55" s="27">
        <f t="shared" si="0"/>
        <v>13</v>
      </c>
      <c r="S55" s="27">
        <f t="shared" si="0"/>
        <v>1291593</v>
      </c>
      <c r="T55" s="27">
        <f t="shared" si="0"/>
        <v>9</v>
      </c>
      <c r="U55" s="27">
        <f t="shared" si="0"/>
        <v>43666</v>
      </c>
      <c r="V55" s="27">
        <f t="shared" si="0"/>
        <v>830</v>
      </c>
      <c r="W55" s="27">
        <f t="shared" si="0"/>
        <v>605</v>
      </c>
      <c r="X55" s="27">
        <f t="shared" si="0"/>
        <v>3380527</v>
      </c>
      <c r="Y55" s="27">
        <f t="shared" si="0"/>
        <v>8</v>
      </c>
      <c r="Z55" s="27">
        <f t="shared" si="0"/>
        <v>38322</v>
      </c>
      <c r="AA55" s="27">
        <f t="shared" si="0"/>
        <v>0</v>
      </c>
      <c r="AB55" s="27">
        <f t="shared" si="0"/>
        <v>0</v>
      </c>
      <c r="AC55" s="27">
        <f t="shared" si="0"/>
        <v>10</v>
      </c>
      <c r="AD55" s="27">
        <f t="shared" si="0"/>
        <v>307</v>
      </c>
      <c r="AE55" s="27">
        <f t="shared" si="0"/>
        <v>1465848</v>
      </c>
      <c r="AF55" s="27">
        <f t="shared" si="0"/>
        <v>17</v>
      </c>
      <c r="AG55" s="27">
        <f t="shared" si="0"/>
        <v>581835</v>
      </c>
      <c r="AH55" s="27">
        <f t="shared" si="0"/>
        <v>0</v>
      </c>
      <c r="AI55" s="27">
        <f t="shared" si="0"/>
        <v>0</v>
      </c>
      <c r="AJ55" s="27">
        <f t="shared" si="0"/>
        <v>43</v>
      </c>
      <c r="AK55" s="27">
        <f t="shared" si="0"/>
        <v>112</v>
      </c>
      <c r="AL55" s="27">
        <f t="shared" si="0"/>
        <v>2100406</v>
      </c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</row>
    <row r="56" spans="1:240" x14ac:dyDescent="0.35">
      <c r="D56" s="11"/>
      <c r="E56" s="12"/>
      <c r="F56" s="11"/>
      <c r="G56" s="16"/>
      <c r="I56" s="11"/>
      <c r="J56" s="16"/>
      <c r="K56" s="13"/>
      <c r="L56" s="12"/>
      <c r="M56" s="11"/>
      <c r="N56" s="16"/>
      <c r="P56" s="11"/>
      <c r="Q56" s="14"/>
      <c r="R56" s="44"/>
      <c r="S56" s="14"/>
      <c r="T56" s="44"/>
      <c r="U56" s="14"/>
      <c r="W56" s="44"/>
      <c r="X56" s="14"/>
      <c r="Y56" s="44"/>
      <c r="Z56" s="14"/>
      <c r="AA56" s="44"/>
      <c r="AB56" s="14"/>
      <c r="AD56" s="44"/>
      <c r="AE56" s="14"/>
    </row>
    <row r="57" spans="1:240" x14ac:dyDescent="0.35">
      <c r="B57" s="218"/>
      <c r="C57" s="348" t="s">
        <v>188</v>
      </c>
      <c r="D57" s="349"/>
      <c r="E57" s="348" t="s">
        <v>189</v>
      </c>
      <c r="F57" s="349"/>
      <c r="G57" s="348" t="s">
        <v>190</v>
      </c>
      <c r="H57" s="349"/>
      <c r="I57" s="348" t="s">
        <v>191</v>
      </c>
      <c r="J57" s="349"/>
      <c r="K57" s="348" t="s">
        <v>192</v>
      </c>
      <c r="L57" s="349"/>
      <c r="M57" s="346" t="s">
        <v>193</v>
      </c>
      <c r="N57" s="347"/>
    </row>
    <row r="58" spans="1:240" x14ac:dyDescent="0.35">
      <c r="B58" s="218" t="s">
        <v>194</v>
      </c>
      <c r="C58" s="21" t="s">
        <v>195</v>
      </c>
      <c r="D58" s="21" t="s">
        <v>196</v>
      </c>
      <c r="E58" s="21" t="s">
        <v>195</v>
      </c>
      <c r="F58" s="21" t="s">
        <v>196</v>
      </c>
      <c r="G58" s="21" t="s">
        <v>195</v>
      </c>
      <c r="H58" s="21" t="s">
        <v>196</v>
      </c>
      <c r="I58" s="21" t="s">
        <v>195</v>
      </c>
      <c r="J58" s="21" t="s">
        <v>196</v>
      </c>
      <c r="K58" s="21" t="s">
        <v>195</v>
      </c>
      <c r="L58" s="21" t="s">
        <v>196</v>
      </c>
      <c r="M58" s="21" t="s">
        <v>195</v>
      </c>
      <c r="N58" s="21" t="s">
        <v>196</v>
      </c>
    </row>
    <row r="59" spans="1:240" x14ac:dyDescent="0.35">
      <c r="B59" s="48" t="s">
        <v>197</v>
      </c>
      <c r="C59" s="49">
        <f>D55+F55+H55+I55</f>
        <v>2484</v>
      </c>
      <c r="D59" s="28">
        <f>E55+G55+J55</f>
        <v>1906521</v>
      </c>
      <c r="E59" s="49">
        <f>K55+M55+O55+P55</f>
        <v>1293</v>
      </c>
      <c r="F59" s="28">
        <f>L55+N55+Q55</f>
        <v>1871191</v>
      </c>
      <c r="G59" s="49">
        <f>R55+T55+V55+W55</f>
        <v>1457</v>
      </c>
      <c r="H59" s="28">
        <f>S55+U55+X55</f>
        <v>4715786</v>
      </c>
      <c r="I59" s="49">
        <f>Y55+AA55+AC55+AD55</f>
        <v>325</v>
      </c>
      <c r="J59" s="28">
        <f>Z55+AB55+AE55</f>
        <v>1504170</v>
      </c>
      <c r="K59" s="49">
        <f>AF55+AH55+AJ55+AK55</f>
        <v>172</v>
      </c>
      <c r="L59" s="28">
        <f>AG55+AI55+AL55</f>
        <v>2682241</v>
      </c>
      <c r="M59" s="49">
        <f>C59+E59+G59+I59+K59</f>
        <v>5731</v>
      </c>
      <c r="N59" s="28">
        <f>D59+F59+H59+J59+L59</f>
        <v>12679909</v>
      </c>
    </row>
    <row r="60" spans="1:240" x14ac:dyDescent="0.35">
      <c r="A60" s="26"/>
      <c r="B60" s="48" t="s">
        <v>198</v>
      </c>
      <c r="C60" s="49">
        <f>F55</f>
        <v>34</v>
      </c>
      <c r="D60" s="28">
        <f>G55</f>
        <v>-195155</v>
      </c>
      <c r="E60" s="49">
        <f>M55</f>
        <v>26</v>
      </c>
      <c r="F60" s="28">
        <f>N55</f>
        <v>47004</v>
      </c>
      <c r="G60" s="49">
        <f>T55</f>
        <v>9</v>
      </c>
      <c r="H60" s="28">
        <f>U55</f>
        <v>43666</v>
      </c>
      <c r="I60" s="49">
        <f>AA55</f>
        <v>0</v>
      </c>
      <c r="J60" s="28">
        <f>AB55</f>
        <v>0</v>
      </c>
      <c r="K60" s="49">
        <f>AH55</f>
        <v>0</v>
      </c>
      <c r="L60" s="28">
        <f>AI55</f>
        <v>0</v>
      </c>
      <c r="M60" s="49">
        <f>C60+E60+G60+I60+K60</f>
        <v>69</v>
      </c>
      <c r="N60" s="28">
        <f t="shared" ref="N60:N62" si="1">D60+F60+H60+J60+L60</f>
        <v>-104485</v>
      </c>
    </row>
    <row r="61" spans="1:240" x14ac:dyDescent="0.35">
      <c r="B61" s="48" t="s">
        <v>199</v>
      </c>
      <c r="C61" s="49">
        <f>D55+I55</f>
        <v>2192</v>
      </c>
      <c r="D61" s="28">
        <f>E55+J55</f>
        <v>2101676</v>
      </c>
      <c r="E61" s="49">
        <f>K55+P55</f>
        <v>963</v>
      </c>
      <c r="F61" s="28">
        <f>L55+Q55</f>
        <v>1824187</v>
      </c>
      <c r="G61" s="49">
        <f>R55+W55</f>
        <v>618</v>
      </c>
      <c r="H61" s="28">
        <f>S55+X55</f>
        <v>4672120</v>
      </c>
      <c r="I61" s="49">
        <f>Y55+AD55</f>
        <v>315</v>
      </c>
      <c r="J61" s="28">
        <f>Z55+AE55</f>
        <v>1504170</v>
      </c>
      <c r="K61" s="49">
        <f>AF55+AK55</f>
        <v>129</v>
      </c>
      <c r="L61" s="28">
        <f>AG55+AL55</f>
        <v>2682241</v>
      </c>
      <c r="M61" s="49">
        <f>C61+E61+G61+I61+K61</f>
        <v>4217</v>
      </c>
      <c r="N61" s="28">
        <f t="shared" si="1"/>
        <v>12784394</v>
      </c>
    </row>
    <row r="62" spans="1:240" x14ac:dyDescent="0.35">
      <c r="B62" s="48" t="s">
        <v>200</v>
      </c>
      <c r="C62" s="49">
        <f t="shared" ref="C62:L62" si="2">C61+C60</f>
        <v>2226</v>
      </c>
      <c r="D62" s="28">
        <f t="shared" si="2"/>
        <v>1906521</v>
      </c>
      <c r="E62" s="49">
        <f t="shared" si="2"/>
        <v>989</v>
      </c>
      <c r="F62" s="28">
        <f t="shared" si="2"/>
        <v>1871191</v>
      </c>
      <c r="G62" s="49">
        <f t="shared" si="2"/>
        <v>627</v>
      </c>
      <c r="H62" s="28">
        <f t="shared" si="2"/>
        <v>4715786</v>
      </c>
      <c r="I62" s="49">
        <f t="shared" si="2"/>
        <v>315</v>
      </c>
      <c r="J62" s="28">
        <f t="shared" si="2"/>
        <v>1504170</v>
      </c>
      <c r="K62" s="49">
        <f t="shared" si="2"/>
        <v>129</v>
      </c>
      <c r="L62" s="28">
        <f t="shared" si="2"/>
        <v>2682241</v>
      </c>
      <c r="M62" s="49">
        <f>C62+E62+G62+I62+K62</f>
        <v>4286</v>
      </c>
      <c r="N62" s="28">
        <f t="shared" si="1"/>
        <v>12679909</v>
      </c>
    </row>
    <row r="63" spans="1:240" x14ac:dyDescent="0.35">
      <c r="E63" s="16"/>
      <c r="F63" s="50"/>
      <c r="J63" s="16"/>
      <c r="L63" s="16"/>
      <c r="M63" s="50"/>
    </row>
    <row r="64" spans="1:240" s="16" customFormat="1" x14ac:dyDescent="0.35">
      <c r="B64" s="42"/>
      <c r="C64" s="348" t="s">
        <v>188</v>
      </c>
      <c r="D64" s="349"/>
      <c r="E64" s="348" t="s">
        <v>189</v>
      </c>
      <c r="F64" s="349"/>
      <c r="G64" s="348" t="s">
        <v>190</v>
      </c>
      <c r="H64" s="349"/>
      <c r="I64" s="348" t="s">
        <v>191</v>
      </c>
      <c r="J64" s="349"/>
      <c r="K64" s="348" t="s">
        <v>192</v>
      </c>
      <c r="L64" s="349"/>
      <c r="M64" s="346" t="s">
        <v>193</v>
      </c>
      <c r="N64" s="347"/>
    </row>
    <row r="65" spans="2:14" s="16" customFormat="1" x14ac:dyDescent="0.35">
      <c r="B65" s="218" t="s">
        <v>70</v>
      </c>
      <c r="C65" s="21" t="s">
        <v>195</v>
      </c>
      <c r="D65" s="21" t="s">
        <v>196</v>
      </c>
      <c r="E65" s="21" t="s">
        <v>195</v>
      </c>
      <c r="F65" s="21" t="s">
        <v>196</v>
      </c>
      <c r="G65" s="21" t="s">
        <v>195</v>
      </c>
      <c r="H65" s="21" t="s">
        <v>196</v>
      </c>
      <c r="I65" s="21" t="s">
        <v>195</v>
      </c>
      <c r="J65" s="21" t="s">
        <v>196</v>
      </c>
      <c r="K65" s="21" t="s">
        <v>195</v>
      </c>
      <c r="L65" s="21" t="s">
        <v>196</v>
      </c>
      <c r="M65" s="21" t="s">
        <v>195</v>
      </c>
      <c r="N65" s="21" t="s">
        <v>196</v>
      </c>
    </row>
    <row r="66" spans="2:14" s="16" customFormat="1" x14ac:dyDescent="0.35">
      <c r="B66" s="48" t="s">
        <v>197</v>
      </c>
      <c r="C66" s="49">
        <v>1091</v>
      </c>
      <c r="D66" s="28">
        <v>897400.91000000085</v>
      </c>
      <c r="E66" s="49">
        <v>522</v>
      </c>
      <c r="F66" s="28">
        <v>771118.89000000013</v>
      </c>
      <c r="G66" s="49">
        <v>633</v>
      </c>
      <c r="H66" s="28">
        <v>1105336.2700000005</v>
      </c>
      <c r="I66" s="29">
        <v>127</v>
      </c>
      <c r="J66" s="28">
        <v>250863.72</v>
      </c>
      <c r="K66" s="29">
        <v>64</v>
      </c>
      <c r="L66" s="28">
        <v>472294.49999999994</v>
      </c>
      <c r="M66" s="49">
        <f>C66+E66+G66+I66+K66</f>
        <v>2437</v>
      </c>
      <c r="N66" s="28">
        <f>D66+F66+H66+J66+L66</f>
        <v>3497014.2900000014</v>
      </c>
    </row>
    <row r="67" spans="2:14" s="16" customFormat="1" x14ac:dyDescent="0.35">
      <c r="B67" s="48" t="s">
        <v>198</v>
      </c>
      <c r="C67" s="49">
        <v>14</v>
      </c>
      <c r="D67" s="28">
        <v>-80790.870000000024</v>
      </c>
      <c r="E67" s="49">
        <v>10</v>
      </c>
      <c r="F67" s="28">
        <v>17883</v>
      </c>
      <c r="G67" s="49">
        <v>3</v>
      </c>
      <c r="H67" s="28">
        <v>30013.199999999997</v>
      </c>
      <c r="I67" s="29">
        <v>0</v>
      </c>
      <c r="J67" s="28">
        <v>0</v>
      </c>
      <c r="K67" s="29">
        <v>0</v>
      </c>
      <c r="L67" s="28">
        <v>0</v>
      </c>
      <c r="M67" s="49">
        <f>C67+E67+G67+I67+K67</f>
        <v>27</v>
      </c>
      <c r="N67" s="28">
        <f t="shared" ref="N67:N69" si="3">D67+F67+H67+J67+L67</f>
        <v>-32894.670000000027</v>
      </c>
    </row>
    <row r="68" spans="2:14" s="16" customFormat="1" x14ac:dyDescent="0.35">
      <c r="B68" s="48" t="s">
        <v>199</v>
      </c>
      <c r="C68" s="49">
        <v>963</v>
      </c>
      <c r="D68" s="28">
        <v>978191.78000000014</v>
      </c>
      <c r="E68" s="49">
        <v>405</v>
      </c>
      <c r="F68" s="28">
        <v>753235.89000000013</v>
      </c>
      <c r="G68" s="49">
        <v>271</v>
      </c>
      <c r="H68" s="28">
        <v>1075323.0700000003</v>
      </c>
      <c r="I68" s="29">
        <v>124</v>
      </c>
      <c r="J68" s="28">
        <v>250863.71999999997</v>
      </c>
      <c r="K68" s="29">
        <v>47</v>
      </c>
      <c r="L68" s="28">
        <v>472294.5</v>
      </c>
      <c r="M68" s="49">
        <f>C68+E68+G68+I68+K68</f>
        <v>1810</v>
      </c>
      <c r="N68" s="28">
        <f t="shared" si="3"/>
        <v>3529908.9600000009</v>
      </c>
    </row>
    <row r="69" spans="2:14" s="16" customFormat="1" x14ac:dyDescent="0.35">
      <c r="B69" s="48" t="s">
        <v>200</v>
      </c>
      <c r="C69" s="49">
        <v>977</v>
      </c>
      <c r="D69" s="28">
        <v>897400.91000000015</v>
      </c>
      <c r="E69" s="49">
        <v>415</v>
      </c>
      <c r="F69" s="28">
        <v>771118.89000000013</v>
      </c>
      <c r="G69" s="49">
        <v>274</v>
      </c>
      <c r="H69" s="28">
        <v>1105336.2700000003</v>
      </c>
      <c r="I69" s="29">
        <v>124</v>
      </c>
      <c r="J69" s="28">
        <v>250863.71999999997</v>
      </c>
      <c r="K69" s="29">
        <v>47</v>
      </c>
      <c r="L69" s="28">
        <v>472294.5</v>
      </c>
      <c r="M69" s="49">
        <f>C69+E69+G69+I69+K69</f>
        <v>1837</v>
      </c>
      <c r="N69" s="28">
        <f t="shared" si="3"/>
        <v>3497014.29</v>
      </c>
    </row>
    <row r="70" spans="2:14" s="16" customFormat="1" x14ac:dyDescent="0.35">
      <c r="B70" s="219"/>
    </row>
    <row r="71" spans="2:14" s="16" customFormat="1" x14ac:dyDescent="0.35">
      <c r="B71" s="42"/>
      <c r="C71" s="348" t="s">
        <v>188</v>
      </c>
      <c r="D71" s="349"/>
      <c r="E71" s="348" t="s">
        <v>189</v>
      </c>
      <c r="F71" s="349"/>
      <c r="G71" s="348" t="s">
        <v>190</v>
      </c>
      <c r="H71" s="349"/>
      <c r="I71" s="348" t="s">
        <v>191</v>
      </c>
      <c r="J71" s="349"/>
      <c r="K71" s="348" t="s">
        <v>192</v>
      </c>
      <c r="L71" s="349"/>
      <c r="M71" s="346" t="s">
        <v>193</v>
      </c>
      <c r="N71" s="347"/>
    </row>
    <row r="72" spans="2:14" s="16" customFormat="1" x14ac:dyDescent="0.35">
      <c r="B72" s="218" t="s">
        <v>230</v>
      </c>
      <c r="C72" s="21" t="s">
        <v>195</v>
      </c>
      <c r="D72" s="21" t="s">
        <v>196</v>
      </c>
      <c r="E72" s="21" t="s">
        <v>195</v>
      </c>
      <c r="F72" s="21" t="s">
        <v>196</v>
      </c>
      <c r="G72" s="21" t="s">
        <v>195</v>
      </c>
      <c r="H72" s="21" t="s">
        <v>196</v>
      </c>
      <c r="I72" s="21" t="s">
        <v>195</v>
      </c>
      <c r="J72" s="21" t="s">
        <v>196</v>
      </c>
      <c r="K72" s="21" t="s">
        <v>195</v>
      </c>
      <c r="L72" s="21" t="s">
        <v>196</v>
      </c>
      <c r="M72" s="21" t="s">
        <v>195</v>
      </c>
      <c r="N72" s="21" t="s">
        <v>196</v>
      </c>
    </row>
    <row r="73" spans="2:14" s="16" customFormat="1" x14ac:dyDescent="0.35">
      <c r="B73" s="48" t="s">
        <v>197</v>
      </c>
      <c r="C73" s="49">
        <f t="shared" ref="C73:N76" si="4">C59-C66</f>
        <v>1393</v>
      </c>
      <c r="D73" s="28">
        <f t="shared" si="4"/>
        <v>1009120.0899999992</v>
      </c>
      <c r="E73" s="49">
        <f t="shared" si="4"/>
        <v>771</v>
      </c>
      <c r="F73" s="28">
        <f t="shared" si="4"/>
        <v>1100072.1099999999</v>
      </c>
      <c r="G73" s="49">
        <f t="shared" si="4"/>
        <v>824</v>
      </c>
      <c r="H73" s="28">
        <f t="shared" si="4"/>
        <v>3610449.7299999995</v>
      </c>
      <c r="I73" s="49">
        <f t="shared" si="4"/>
        <v>198</v>
      </c>
      <c r="J73" s="28">
        <f t="shared" si="4"/>
        <v>1253306.28</v>
      </c>
      <c r="K73" s="49">
        <f t="shared" si="4"/>
        <v>108</v>
      </c>
      <c r="L73" s="28">
        <f t="shared" si="4"/>
        <v>2209946.5</v>
      </c>
      <c r="M73" s="49">
        <f t="shared" si="4"/>
        <v>3294</v>
      </c>
      <c r="N73" s="28">
        <f t="shared" si="4"/>
        <v>9182894.709999999</v>
      </c>
    </row>
    <row r="74" spans="2:14" s="16" customFormat="1" x14ac:dyDescent="0.35">
      <c r="B74" s="48" t="s">
        <v>198</v>
      </c>
      <c r="C74" s="49">
        <f t="shared" si="4"/>
        <v>20</v>
      </c>
      <c r="D74" s="28">
        <f t="shared" si="4"/>
        <v>-114364.12999999998</v>
      </c>
      <c r="E74" s="49">
        <f t="shared" si="4"/>
        <v>16</v>
      </c>
      <c r="F74" s="28">
        <f t="shared" si="4"/>
        <v>29121</v>
      </c>
      <c r="G74" s="49">
        <f t="shared" si="4"/>
        <v>6</v>
      </c>
      <c r="H74" s="28">
        <f t="shared" si="4"/>
        <v>13652.800000000003</v>
      </c>
      <c r="I74" s="49">
        <f t="shared" si="4"/>
        <v>0</v>
      </c>
      <c r="J74" s="28">
        <f t="shared" si="4"/>
        <v>0</v>
      </c>
      <c r="K74" s="49">
        <f t="shared" si="4"/>
        <v>0</v>
      </c>
      <c r="L74" s="28">
        <f t="shared" si="4"/>
        <v>0</v>
      </c>
      <c r="M74" s="49">
        <f t="shared" si="4"/>
        <v>42</v>
      </c>
      <c r="N74" s="28">
        <f t="shared" si="4"/>
        <v>-71590.329999999973</v>
      </c>
    </row>
    <row r="75" spans="2:14" s="16" customFormat="1" x14ac:dyDescent="0.35">
      <c r="B75" s="48" t="s">
        <v>199</v>
      </c>
      <c r="C75" s="49">
        <f t="shared" si="4"/>
        <v>1229</v>
      </c>
      <c r="D75" s="28">
        <f t="shared" si="4"/>
        <v>1123484.2199999997</v>
      </c>
      <c r="E75" s="49">
        <f t="shared" si="4"/>
        <v>558</v>
      </c>
      <c r="F75" s="28">
        <f t="shared" si="4"/>
        <v>1070951.1099999999</v>
      </c>
      <c r="G75" s="49">
        <f t="shared" si="4"/>
        <v>347</v>
      </c>
      <c r="H75" s="28">
        <f t="shared" si="4"/>
        <v>3596796.9299999997</v>
      </c>
      <c r="I75" s="49">
        <f t="shared" si="4"/>
        <v>191</v>
      </c>
      <c r="J75" s="28">
        <f t="shared" si="4"/>
        <v>1253306.28</v>
      </c>
      <c r="K75" s="49">
        <f t="shared" si="4"/>
        <v>82</v>
      </c>
      <c r="L75" s="28">
        <f t="shared" si="4"/>
        <v>2209946.5</v>
      </c>
      <c r="M75" s="49">
        <f t="shared" si="4"/>
        <v>2407</v>
      </c>
      <c r="N75" s="28">
        <f t="shared" si="4"/>
        <v>9254485.0399999991</v>
      </c>
    </row>
    <row r="76" spans="2:14" s="16" customFormat="1" x14ac:dyDescent="0.35">
      <c r="B76" s="48" t="s">
        <v>200</v>
      </c>
      <c r="C76" s="49">
        <f t="shared" si="4"/>
        <v>1249</v>
      </c>
      <c r="D76" s="28">
        <f t="shared" si="4"/>
        <v>1009120.0899999999</v>
      </c>
      <c r="E76" s="49">
        <f t="shared" si="4"/>
        <v>574</v>
      </c>
      <c r="F76" s="28">
        <f t="shared" si="4"/>
        <v>1100072.1099999999</v>
      </c>
      <c r="G76" s="49">
        <f t="shared" si="4"/>
        <v>353</v>
      </c>
      <c r="H76" s="28">
        <f t="shared" si="4"/>
        <v>3610449.7299999995</v>
      </c>
      <c r="I76" s="49">
        <f t="shared" si="4"/>
        <v>191</v>
      </c>
      <c r="J76" s="28">
        <f t="shared" si="4"/>
        <v>1253306.28</v>
      </c>
      <c r="K76" s="49">
        <f t="shared" si="4"/>
        <v>82</v>
      </c>
      <c r="L76" s="28">
        <f t="shared" si="4"/>
        <v>2209946.5</v>
      </c>
      <c r="M76" s="49">
        <f t="shared" si="4"/>
        <v>2449</v>
      </c>
      <c r="N76" s="28">
        <f t="shared" si="4"/>
        <v>9182894.7100000009</v>
      </c>
    </row>
  </sheetData>
  <mergeCells count="18">
    <mergeCell ref="M57:N57"/>
    <mergeCell ref="C57:D57"/>
    <mergeCell ref="E57:F57"/>
    <mergeCell ref="G57:H57"/>
    <mergeCell ref="I57:J57"/>
    <mergeCell ref="K57:L57"/>
    <mergeCell ref="M71:N71"/>
    <mergeCell ref="C64:D64"/>
    <mergeCell ref="E64:F64"/>
    <mergeCell ref="G64:H64"/>
    <mergeCell ref="I64:J64"/>
    <mergeCell ref="K64:L64"/>
    <mergeCell ref="M64:N64"/>
    <mergeCell ref="C71:D71"/>
    <mergeCell ref="E71:F71"/>
    <mergeCell ref="G71:H71"/>
    <mergeCell ref="I71:J71"/>
    <mergeCell ref="K71:L71"/>
  </mergeCells>
  <conditionalFormatting sqref="A55:C55">
    <cfRule type="cellIs" dxfId="29" priority="12" stopIfTrue="1" operator="equal">
      <formula>"&lt;&gt;"""""</formula>
    </cfRule>
  </conditionalFormatting>
  <conditionalFormatting sqref="B1:B2 Q28:Q53">
    <cfRule type="cellIs" dxfId="28" priority="13" stopIfTrue="1" operator="equal">
      <formula>"&lt;&gt;"""""</formula>
    </cfRule>
  </conditionalFormatting>
  <conditionalFormatting sqref="C5:C53">
    <cfRule type="cellIs" dxfId="27" priority="1" stopIfTrue="1" operator="equal">
      <formula>"&lt;&gt;"""""</formula>
    </cfRule>
  </conditionalFormatting>
  <conditionalFormatting sqref="J5:J53">
    <cfRule type="cellIs" dxfId="26" priority="2" stopIfTrue="1" operator="equal">
      <formula>"&lt;&gt;"""""</formula>
    </cfRule>
  </conditionalFormatting>
  <conditionalFormatting sqref="Q5:Q26">
    <cfRule type="cellIs" dxfId="25" priority="10" stopIfTrue="1" operator="equal">
      <formula>"&lt;&gt;"""""</formula>
    </cfRule>
  </conditionalFormatting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125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ColWidth="9.1796875" defaultRowHeight="13" x14ac:dyDescent="0.35"/>
  <cols>
    <col min="1" max="1" width="35.7265625" style="98" customWidth="1"/>
    <col min="2" max="2" width="40.54296875" style="98" customWidth="1"/>
    <col min="3" max="3" width="20" style="98" customWidth="1"/>
    <col min="4" max="4" width="14.26953125" style="152" customWidth="1"/>
    <col min="5" max="5" width="11.1796875" style="151" customWidth="1"/>
    <col min="6" max="6" width="4.7265625" style="152" customWidth="1"/>
    <col min="7" max="7" width="14" style="151" customWidth="1"/>
    <col min="8" max="9" width="10.453125" style="152" customWidth="1"/>
    <col min="10" max="10" width="14" style="151" customWidth="1"/>
    <col min="11" max="11" width="25.7265625" style="98" customWidth="1"/>
    <col min="12" max="24" width="18.7265625" style="98" customWidth="1"/>
    <col min="25" max="16384" width="9.1796875" style="98"/>
  </cols>
  <sheetData>
    <row r="1" spans="1:11" s="145" customFormat="1" x14ac:dyDescent="0.3">
      <c r="A1" s="105" t="s">
        <v>201</v>
      </c>
      <c r="B1" s="141" t="s">
        <v>202</v>
      </c>
      <c r="C1" s="142"/>
      <c r="D1" s="143"/>
      <c r="E1" s="144"/>
      <c r="F1" s="143"/>
      <c r="G1" s="144"/>
      <c r="H1" s="144"/>
      <c r="I1" s="144"/>
      <c r="J1" s="144"/>
    </row>
    <row r="2" spans="1:11" s="145" customFormat="1" x14ac:dyDescent="0.3">
      <c r="A2" s="105" t="s">
        <v>203</v>
      </c>
      <c r="B2" s="141">
        <v>2019</v>
      </c>
      <c r="C2" s="142"/>
      <c r="D2" s="143"/>
      <c r="E2" s="144"/>
      <c r="F2" s="143"/>
      <c r="G2" s="144"/>
      <c r="H2" s="144"/>
      <c r="I2" s="144"/>
      <c r="J2" s="144"/>
    </row>
    <row r="3" spans="1:11" s="145" customFormat="1" x14ac:dyDescent="0.3">
      <c r="A3" s="146"/>
      <c r="B3" s="147"/>
      <c r="C3" s="142"/>
      <c r="D3" s="143"/>
      <c r="E3" s="144"/>
      <c r="F3" s="143"/>
      <c r="G3" s="144"/>
      <c r="H3" s="144"/>
      <c r="I3" s="144"/>
      <c r="J3" s="144"/>
    </row>
    <row r="4" spans="1:11" s="145" customFormat="1" ht="52" x14ac:dyDescent="0.3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6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5" t="s">
        <v>231</v>
      </c>
    </row>
    <row r="5" spans="1:11" s="146" customFormat="1" x14ac:dyDescent="0.3">
      <c r="A5" s="111" t="s">
        <v>185</v>
      </c>
      <c r="B5" s="111" t="s">
        <v>186</v>
      </c>
      <c r="C5" s="120" t="s">
        <v>187</v>
      </c>
      <c r="D5" s="92"/>
      <c r="E5" s="114"/>
      <c r="F5" s="92"/>
      <c r="G5" s="114"/>
      <c r="H5" s="92"/>
      <c r="I5" s="92"/>
      <c r="J5" s="114"/>
      <c r="K5" s="148"/>
    </row>
    <row r="6" spans="1:11" s="146" customFormat="1" ht="26" x14ac:dyDescent="0.3">
      <c r="A6" s="111" t="s">
        <v>9</v>
      </c>
      <c r="B6" s="111" t="s">
        <v>15</v>
      </c>
      <c r="C6" s="120">
        <v>700961</v>
      </c>
      <c r="D6" s="92"/>
      <c r="E6" s="114"/>
      <c r="F6" s="92"/>
      <c r="G6" s="114"/>
      <c r="H6" s="92"/>
      <c r="I6" s="92">
        <v>1</v>
      </c>
      <c r="J6" s="114">
        <v>629</v>
      </c>
      <c r="K6" s="148"/>
    </row>
    <row r="7" spans="1:11" s="146" customFormat="1" ht="26" x14ac:dyDescent="0.3">
      <c r="A7" s="111" t="s">
        <v>9</v>
      </c>
      <c r="B7" s="111" t="s">
        <v>15</v>
      </c>
      <c r="C7" s="120"/>
      <c r="D7" s="92"/>
      <c r="E7" s="114"/>
      <c r="F7" s="92"/>
      <c r="G7" s="114"/>
      <c r="H7" s="92"/>
      <c r="I7" s="92"/>
      <c r="J7" s="114"/>
      <c r="K7" s="148"/>
    </row>
    <row r="8" spans="1:11" s="146" customFormat="1" ht="26" x14ac:dyDescent="0.3">
      <c r="A8" s="111" t="s">
        <v>211</v>
      </c>
      <c r="B8" s="111" t="s">
        <v>212</v>
      </c>
      <c r="C8" s="120">
        <v>700929</v>
      </c>
      <c r="D8" s="92"/>
      <c r="E8" s="114"/>
      <c r="F8" s="92"/>
      <c r="G8" s="114"/>
      <c r="H8" s="92"/>
      <c r="I8" s="92"/>
      <c r="J8" s="114"/>
      <c r="K8" s="148"/>
    </row>
    <row r="9" spans="1:11" s="146" customFormat="1" ht="26" x14ac:dyDescent="0.3">
      <c r="A9" s="111" t="s">
        <v>9</v>
      </c>
      <c r="B9" s="111" t="s">
        <v>213</v>
      </c>
      <c r="C9" s="120">
        <v>700933</v>
      </c>
      <c r="D9" s="92"/>
      <c r="E9" s="114"/>
      <c r="F9" s="92"/>
      <c r="G9" s="114"/>
      <c r="H9" s="92"/>
      <c r="I9" s="92"/>
      <c r="J9" s="114"/>
      <c r="K9" s="148"/>
    </row>
    <row r="10" spans="1:11" s="146" customFormat="1" ht="39" x14ac:dyDescent="0.3">
      <c r="A10" s="111" t="s">
        <v>18</v>
      </c>
      <c r="B10" s="111" t="s">
        <v>76</v>
      </c>
      <c r="C10" s="120">
        <v>700935</v>
      </c>
      <c r="D10" s="92">
        <v>1</v>
      </c>
      <c r="E10" s="114">
        <v>0</v>
      </c>
      <c r="F10" s="92">
        <v>1</v>
      </c>
      <c r="G10" s="114">
        <v>1060</v>
      </c>
      <c r="H10" s="92">
        <v>91</v>
      </c>
      <c r="I10" s="92">
        <v>705</v>
      </c>
      <c r="J10" s="114">
        <v>376623.03000000055</v>
      </c>
      <c r="K10" s="148"/>
    </row>
    <row r="11" spans="1:11" s="146" customFormat="1" ht="26" x14ac:dyDescent="0.3">
      <c r="A11" s="111" t="s">
        <v>29</v>
      </c>
      <c r="B11" s="111" t="s">
        <v>214</v>
      </c>
      <c r="C11" s="120"/>
      <c r="D11" s="92"/>
      <c r="E11" s="114"/>
      <c r="F11" s="92"/>
      <c r="G11" s="114"/>
      <c r="H11" s="92"/>
      <c r="I11" s="92"/>
      <c r="J11" s="114"/>
      <c r="K11" s="148"/>
    </row>
    <row r="12" spans="1:11" s="146" customFormat="1" ht="26" x14ac:dyDescent="0.3">
      <c r="A12" s="111" t="s">
        <v>211</v>
      </c>
      <c r="B12" s="111" t="s">
        <v>212</v>
      </c>
      <c r="C12" s="120" t="s">
        <v>73</v>
      </c>
      <c r="D12" s="92"/>
      <c r="E12" s="114"/>
      <c r="F12" s="92"/>
      <c r="G12" s="114"/>
      <c r="H12" s="92"/>
      <c r="I12" s="92"/>
      <c r="J12" s="114"/>
      <c r="K12" s="148"/>
    </row>
    <row r="13" spans="1:11" s="146" customFormat="1" ht="39" x14ac:dyDescent="0.3">
      <c r="A13" s="111" t="s">
        <v>9</v>
      </c>
      <c r="B13" s="111" t="s">
        <v>215</v>
      </c>
      <c r="C13" s="120">
        <v>700945</v>
      </c>
      <c r="D13" s="92"/>
      <c r="E13" s="114"/>
      <c r="F13" s="92"/>
      <c r="G13" s="114"/>
      <c r="H13" s="92"/>
      <c r="I13" s="92"/>
      <c r="J13" s="114"/>
      <c r="K13" s="148"/>
    </row>
    <row r="14" spans="1:11" s="146" customFormat="1" ht="39" x14ac:dyDescent="0.3">
      <c r="A14" s="111" t="s">
        <v>9</v>
      </c>
      <c r="B14" s="111" t="s">
        <v>20</v>
      </c>
      <c r="C14" s="120">
        <v>700943</v>
      </c>
      <c r="D14" s="92"/>
      <c r="E14" s="114"/>
      <c r="F14" s="92"/>
      <c r="G14" s="114"/>
      <c r="H14" s="92"/>
      <c r="I14" s="92"/>
      <c r="J14" s="114"/>
      <c r="K14" s="148"/>
    </row>
    <row r="15" spans="1:11" s="146" customFormat="1" ht="39" x14ac:dyDescent="0.3">
      <c r="A15" s="111" t="s">
        <v>18</v>
      </c>
      <c r="B15" s="111" t="s">
        <v>76</v>
      </c>
      <c r="C15" s="120"/>
      <c r="D15" s="92"/>
      <c r="E15" s="114"/>
      <c r="F15" s="92"/>
      <c r="G15" s="114"/>
      <c r="H15" s="92"/>
      <c r="I15" s="92"/>
      <c r="J15" s="114"/>
      <c r="K15" s="148"/>
    </row>
    <row r="16" spans="1:11" s="146" customFormat="1" ht="52" x14ac:dyDescent="0.3">
      <c r="A16" s="111" t="s">
        <v>21</v>
      </c>
      <c r="B16" s="111" t="s">
        <v>216</v>
      </c>
      <c r="C16" s="120"/>
      <c r="D16" s="92"/>
      <c r="E16" s="114"/>
      <c r="F16" s="92"/>
      <c r="G16" s="114"/>
      <c r="H16" s="92"/>
      <c r="I16" s="92"/>
      <c r="J16" s="114"/>
      <c r="K16" s="148"/>
    </row>
    <row r="17" spans="1:11" s="146" customFormat="1" ht="39" x14ac:dyDescent="0.3">
      <c r="A17" s="111" t="s">
        <v>21</v>
      </c>
      <c r="B17" s="111" t="s">
        <v>22</v>
      </c>
      <c r="C17" s="120">
        <v>700939</v>
      </c>
      <c r="D17" s="92"/>
      <c r="E17" s="114"/>
      <c r="F17" s="92"/>
      <c r="G17" s="114"/>
      <c r="H17" s="92"/>
      <c r="I17" s="92">
        <v>5</v>
      </c>
      <c r="J17" s="114">
        <v>1445.6899999999998</v>
      </c>
      <c r="K17" s="148"/>
    </row>
    <row r="18" spans="1:11" s="146" customFormat="1" ht="39" x14ac:dyDescent="0.3">
      <c r="A18" s="111" t="s">
        <v>30</v>
      </c>
      <c r="B18" s="111" t="s">
        <v>217</v>
      </c>
      <c r="C18" s="120"/>
      <c r="D18" s="92"/>
      <c r="E18" s="114"/>
      <c r="F18" s="92"/>
      <c r="G18" s="114"/>
      <c r="H18" s="92"/>
      <c r="I18" s="92"/>
      <c r="J18" s="114"/>
      <c r="K18" s="148"/>
    </row>
    <row r="19" spans="1:11" s="146" customFormat="1" ht="39" x14ac:dyDescent="0.3">
      <c r="A19" s="111" t="s">
        <v>9</v>
      </c>
      <c r="B19" s="111" t="s">
        <v>12</v>
      </c>
      <c r="C19" s="120"/>
      <c r="D19" s="92"/>
      <c r="E19" s="114"/>
      <c r="F19" s="92"/>
      <c r="G19" s="114"/>
      <c r="H19" s="92"/>
      <c r="I19" s="92"/>
      <c r="J19" s="114"/>
      <c r="K19" s="148"/>
    </row>
    <row r="20" spans="1:11" s="146" customFormat="1" ht="26" x14ac:dyDescent="0.3">
      <c r="A20" s="111" t="s">
        <v>211</v>
      </c>
      <c r="B20" s="111" t="s">
        <v>218</v>
      </c>
      <c r="C20" s="120">
        <v>700937</v>
      </c>
      <c r="D20" s="92"/>
      <c r="E20" s="114"/>
      <c r="F20" s="92"/>
      <c r="G20" s="114"/>
      <c r="H20" s="92">
        <v>16</v>
      </c>
      <c r="I20" s="92">
        <v>392</v>
      </c>
      <c r="J20" s="114">
        <v>150638</v>
      </c>
      <c r="K20" s="148"/>
    </row>
    <row r="21" spans="1:11" s="146" customFormat="1" ht="26" x14ac:dyDescent="0.3">
      <c r="A21" s="111" t="s">
        <v>211</v>
      </c>
      <c r="B21" s="111" t="s">
        <v>17</v>
      </c>
      <c r="C21" s="120"/>
      <c r="D21" s="92"/>
      <c r="E21" s="114"/>
      <c r="F21" s="92"/>
      <c r="G21" s="114"/>
      <c r="H21" s="92"/>
      <c r="I21" s="92"/>
      <c r="J21" s="114"/>
      <c r="K21" s="148"/>
    </row>
    <row r="22" spans="1:11" s="146" customFormat="1" ht="26" x14ac:dyDescent="0.3">
      <c r="A22" s="111" t="s">
        <v>9</v>
      </c>
      <c r="B22" s="111" t="s">
        <v>213</v>
      </c>
      <c r="C22" s="120">
        <v>700934</v>
      </c>
      <c r="D22" s="92"/>
      <c r="E22" s="114"/>
      <c r="F22" s="92"/>
      <c r="G22" s="114"/>
      <c r="H22" s="92"/>
      <c r="I22" s="92"/>
      <c r="J22" s="114"/>
      <c r="K22" s="148"/>
    </row>
    <row r="23" spans="1:11" s="146" customFormat="1" ht="39" x14ac:dyDescent="0.3">
      <c r="A23" s="111" t="s">
        <v>9</v>
      </c>
      <c r="B23" s="111" t="s">
        <v>219</v>
      </c>
      <c r="C23" s="120">
        <v>700940</v>
      </c>
      <c r="D23" s="92"/>
      <c r="E23" s="114"/>
      <c r="F23" s="92"/>
      <c r="G23" s="114"/>
      <c r="H23" s="92">
        <v>2</v>
      </c>
      <c r="I23" s="92">
        <v>15</v>
      </c>
      <c r="J23" s="114">
        <v>6750.21</v>
      </c>
      <c r="K23" s="148"/>
    </row>
    <row r="24" spans="1:11" s="146" customFormat="1" ht="39" x14ac:dyDescent="0.3">
      <c r="A24" s="111" t="s">
        <v>18</v>
      </c>
      <c r="B24" s="111" t="s">
        <v>76</v>
      </c>
      <c r="C24" s="120"/>
      <c r="D24" s="92"/>
      <c r="E24" s="114"/>
      <c r="F24" s="92"/>
      <c r="G24" s="114"/>
      <c r="H24" s="92"/>
      <c r="I24" s="92"/>
      <c r="J24" s="114"/>
      <c r="K24" s="148"/>
    </row>
    <row r="25" spans="1:11" s="146" customFormat="1" ht="39" x14ac:dyDescent="0.3">
      <c r="A25" s="111" t="s">
        <v>9</v>
      </c>
      <c r="B25" s="111" t="s">
        <v>215</v>
      </c>
      <c r="C25" s="120">
        <v>700944</v>
      </c>
      <c r="D25" s="92"/>
      <c r="E25" s="114"/>
      <c r="F25" s="92"/>
      <c r="G25" s="114"/>
      <c r="H25" s="92"/>
      <c r="I25" s="92"/>
      <c r="J25" s="114"/>
      <c r="K25" s="148"/>
    </row>
    <row r="26" spans="1:11" s="146" customFormat="1" x14ac:dyDescent="0.3">
      <c r="A26" s="111" t="s">
        <v>67</v>
      </c>
      <c r="B26" s="111" t="s">
        <v>13</v>
      </c>
      <c r="C26" s="120">
        <v>700942</v>
      </c>
      <c r="D26" s="92"/>
      <c r="E26" s="114"/>
      <c r="F26" s="92"/>
      <c r="G26" s="114"/>
      <c r="H26" s="92"/>
      <c r="I26" s="92">
        <v>5</v>
      </c>
      <c r="J26" s="114">
        <v>3782.92</v>
      </c>
      <c r="K26" s="148"/>
    </row>
    <row r="27" spans="1:11" s="146" customFormat="1" x14ac:dyDescent="0.3">
      <c r="A27" s="111" t="s">
        <v>29</v>
      </c>
      <c r="B27" s="111" t="s">
        <v>362</v>
      </c>
      <c r="C27" s="120">
        <v>700931</v>
      </c>
      <c r="D27" s="92"/>
      <c r="E27" s="114"/>
      <c r="F27" s="92"/>
      <c r="G27" s="114"/>
      <c r="H27" s="92"/>
      <c r="I27" s="92">
        <v>4</v>
      </c>
      <c r="J27" s="114">
        <v>2231.8900000000003</v>
      </c>
      <c r="K27" s="148"/>
    </row>
    <row r="28" spans="1:11" s="146" customFormat="1" ht="26" x14ac:dyDescent="0.3">
      <c r="A28" s="111" t="s">
        <v>29</v>
      </c>
      <c r="B28" s="111" t="s">
        <v>221</v>
      </c>
      <c r="C28" s="120">
        <v>700946</v>
      </c>
      <c r="D28" s="92"/>
      <c r="E28" s="114"/>
      <c r="F28" s="92"/>
      <c r="G28" s="114"/>
      <c r="H28" s="92">
        <v>23</v>
      </c>
      <c r="I28" s="92">
        <v>54</v>
      </c>
      <c r="J28" s="114">
        <v>33382.669999999991</v>
      </c>
      <c r="K28" s="148"/>
    </row>
    <row r="29" spans="1:11" s="146" customFormat="1" ht="26" x14ac:dyDescent="0.3">
      <c r="A29" s="111" t="s">
        <v>29</v>
      </c>
      <c r="B29" s="111" t="s">
        <v>363</v>
      </c>
      <c r="C29" s="120">
        <v>700912</v>
      </c>
      <c r="D29" s="92"/>
      <c r="E29" s="114"/>
      <c r="F29" s="92"/>
      <c r="G29" s="114"/>
      <c r="H29" s="92">
        <v>2</v>
      </c>
      <c r="I29" s="92">
        <v>2</v>
      </c>
      <c r="J29" s="114">
        <v>798.51</v>
      </c>
      <c r="K29" s="148"/>
    </row>
    <row r="30" spans="1:11" s="146" customFormat="1" ht="39" x14ac:dyDescent="0.3">
      <c r="A30" s="111" t="s">
        <v>27</v>
      </c>
      <c r="B30" s="111" t="s">
        <v>77</v>
      </c>
      <c r="C30" s="120">
        <v>700910</v>
      </c>
      <c r="D30" s="92"/>
      <c r="E30" s="114"/>
      <c r="F30" s="92"/>
      <c r="G30" s="114"/>
      <c r="H30" s="92"/>
      <c r="I30" s="92"/>
      <c r="J30" s="114"/>
      <c r="K30" s="148"/>
    </row>
    <row r="31" spans="1:11" s="146" customFormat="1" ht="39" x14ac:dyDescent="0.3">
      <c r="A31" s="111" t="s">
        <v>25</v>
      </c>
      <c r="B31" s="111" t="s">
        <v>223</v>
      </c>
      <c r="C31" s="120">
        <v>700913</v>
      </c>
      <c r="D31" s="92"/>
      <c r="E31" s="114"/>
      <c r="F31" s="92"/>
      <c r="G31" s="114"/>
      <c r="H31" s="92"/>
      <c r="I31" s="92"/>
      <c r="J31" s="114"/>
      <c r="K31" s="148"/>
    </row>
    <row r="32" spans="1:11" s="146" customFormat="1" ht="39" x14ac:dyDescent="0.3">
      <c r="A32" s="111" t="s">
        <v>25</v>
      </c>
      <c r="B32" s="111" t="s">
        <v>224</v>
      </c>
      <c r="C32" s="120">
        <v>700922</v>
      </c>
      <c r="D32" s="92"/>
      <c r="E32" s="114"/>
      <c r="F32" s="92"/>
      <c r="G32" s="114"/>
      <c r="H32" s="92"/>
      <c r="I32" s="92"/>
      <c r="J32" s="114"/>
      <c r="K32" s="148"/>
    </row>
    <row r="33" spans="1:11" s="146" customFormat="1" ht="39" x14ac:dyDescent="0.3">
      <c r="A33" s="111" t="s">
        <v>25</v>
      </c>
      <c r="B33" s="111" t="s">
        <v>225</v>
      </c>
      <c r="C33" s="120">
        <v>700926</v>
      </c>
      <c r="D33" s="92"/>
      <c r="E33" s="114"/>
      <c r="F33" s="92"/>
      <c r="G33" s="114"/>
      <c r="H33" s="92"/>
      <c r="I33" s="92"/>
      <c r="J33" s="114"/>
      <c r="K33" s="148"/>
    </row>
    <row r="34" spans="1:11" s="146" customFormat="1" ht="39" x14ac:dyDescent="0.3">
      <c r="A34" s="111" t="s">
        <v>25</v>
      </c>
      <c r="B34" s="111" t="s">
        <v>228</v>
      </c>
      <c r="C34" s="120">
        <v>700917</v>
      </c>
      <c r="D34" s="92"/>
      <c r="E34" s="114"/>
      <c r="F34" s="92"/>
      <c r="G34" s="114"/>
      <c r="H34" s="92"/>
      <c r="I34" s="92"/>
      <c r="J34" s="114"/>
      <c r="K34" s="148"/>
    </row>
    <row r="35" spans="1:11" s="146" customFormat="1" ht="39" x14ac:dyDescent="0.3">
      <c r="A35" s="111" t="s">
        <v>25</v>
      </c>
      <c r="B35" s="111" t="s">
        <v>229</v>
      </c>
      <c r="C35" s="120">
        <v>700924</v>
      </c>
      <c r="D35" s="92"/>
      <c r="E35" s="114"/>
      <c r="F35" s="92"/>
      <c r="G35" s="114"/>
      <c r="H35" s="92"/>
      <c r="I35" s="92"/>
      <c r="J35" s="114"/>
      <c r="K35" s="148"/>
    </row>
    <row r="36" spans="1:11" s="146" customFormat="1" ht="26" x14ac:dyDescent="0.3">
      <c r="A36" s="111" t="s">
        <v>25</v>
      </c>
      <c r="B36" s="111" t="s">
        <v>26</v>
      </c>
      <c r="C36" s="120"/>
      <c r="D36" s="92"/>
      <c r="E36" s="114"/>
      <c r="F36" s="92"/>
      <c r="G36" s="114"/>
      <c r="H36" s="92"/>
      <c r="I36" s="92"/>
      <c r="J36" s="114"/>
      <c r="K36" s="148"/>
    </row>
    <row r="37" spans="1:11" s="146" customFormat="1" ht="26" x14ac:dyDescent="0.3">
      <c r="A37" s="111" t="s">
        <v>25</v>
      </c>
      <c r="B37" s="111" t="s">
        <v>26</v>
      </c>
      <c r="C37" s="120"/>
      <c r="D37" s="92"/>
      <c r="E37" s="114"/>
      <c r="F37" s="92"/>
      <c r="G37" s="114"/>
      <c r="H37" s="92"/>
      <c r="I37" s="92"/>
      <c r="J37" s="114"/>
      <c r="K37" s="148"/>
    </row>
    <row r="38" spans="1:11" s="146" customFormat="1" ht="26" x14ac:dyDescent="0.3">
      <c r="A38" s="111" t="s">
        <v>25</v>
      </c>
      <c r="B38" s="111" t="s">
        <v>26</v>
      </c>
      <c r="C38" s="120"/>
      <c r="D38" s="92"/>
      <c r="E38" s="114"/>
      <c r="F38" s="92"/>
      <c r="G38" s="114"/>
      <c r="H38" s="92"/>
      <c r="I38" s="92"/>
      <c r="J38" s="114"/>
      <c r="K38" s="148"/>
    </row>
    <row r="39" spans="1:11" s="146" customFormat="1" ht="26" x14ac:dyDescent="0.3">
      <c r="A39" s="111" t="s">
        <v>25</v>
      </c>
      <c r="B39" s="111" t="s">
        <v>26</v>
      </c>
      <c r="C39" s="120"/>
      <c r="D39" s="92"/>
      <c r="E39" s="114"/>
      <c r="F39" s="92"/>
      <c r="G39" s="114"/>
      <c r="H39" s="92"/>
      <c r="I39" s="92"/>
      <c r="J39" s="114"/>
      <c r="K39" s="148"/>
    </row>
    <row r="40" spans="1:11" s="146" customFormat="1" ht="26" x14ac:dyDescent="0.3">
      <c r="A40" s="111" t="s">
        <v>25</v>
      </c>
      <c r="B40" s="111" t="s">
        <v>26</v>
      </c>
      <c r="C40" s="120"/>
      <c r="D40" s="92"/>
      <c r="E40" s="114"/>
      <c r="F40" s="92"/>
      <c r="G40" s="114"/>
      <c r="H40" s="92"/>
      <c r="I40" s="92"/>
      <c r="J40" s="114"/>
      <c r="K40" s="148"/>
    </row>
    <row r="41" spans="1:11" s="146" customFormat="1" ht="26" x14ac:dyDescent="0.3">
      <c r="A41" s="111" t="s">
        <v>25</v>
      </c>
      <c r="B41" s="111" t="s">
        <v>26</v>
      </c>
      <c r="C41" s="120"/>
      <c r="D41" s="92"/>
      <c r="E41" s="114"/>
      <c r="F41" s="92"/>
      <c r="G41" s="114"/>
      <c r="H41" s="92"/>
      <c r="I41" s="92"/>
      <c r="J41" s="114"/>
      <c r="K41" s="148"/>
    </row>
    <row r="42" spans="1:11" s="146" customFormat="1" ht="26" x14ac:dyDescent="0.3">
      <c r="A42" s="111" t="s">
        <v>25</v>
      </c>
      <c r="B42" s="111" t="s">
        <v>26</v>
      </c>
      <c r="C42" s="120"/>
      <c r="D42" s="92"/>
      <c r="E42" s="114"/>
      <c r="F42" s="92"/>
      <c r="G42" s="114"/>
      <c r="H42" s="92"/>
      <c r="I42" s="92"/>
      <c r="J42" s="114"/>
      <c r="K42" s="148"/>
    </row>
    <row r="43" spans="1:11" s="146" customFormat="1" ht="26" x14ac:dyDescent="0.3">
      <c r="A43" s="111" t="s">
        <v>25</v>
      </c>
      <c r="B43" s="111" t="s">
        <v>26</v>
      </c>
      <c r="C43" s="120"/>
      <c r="D43" s="112"/>
      <c r="E43" s="112"/>
      <c r="F43" s="112"/>
      <c r="G43" s="112"/>
      <c r="H43" s="112"/>
      <c r="I43" s="112"/>
      <c r="J43" s="112"/>
      <c r="K43" s="112"/>
    </row>
    <row r="44" spans="1:11" s="146" customFormat="1" ht="26" x14ac:dyDescent="0.3">
      <c r="A44" s="111" t="s">
        <v>25</v>
      </c>
      <c r="B44" s="111" t="s">
        <v>26</v>
      </c>
      <c r="C44" s="120"/>
      <c r="D44" s="112"/>
      <c r="E44" s="112"/>
      <c r="F44" s="112"/>
      <c r="G44" s="112"/>
      <c r="H44" s="112"/>
      <c r="I44" s="112"/>
      <c r="J44" s="112"/>
      <c r="K44" s="112"/>
    </row>
    <row r="45" spans="1:11" s="146" customFormat="1" ht="26" x14ac:dyDescent="0.3">
      <c r="A45" s="111" t="s">
        <v>25</v>
      </c>
      <c r="B45" s="111" t="s">
        <v>26</v>
      </c>
      <c r="C45" s="120"/>
      <c r="D45" s="92"/>
      <c r="E45" s="114"/>
      <c r="F45" s="124"/>
      <c r="G45" s="122"/>
      <c r="H45" s="124"/>
      <c r="I45" s="124"/>
      <c r="J45" s="122"/>
      <c r="K45" s="148"/>
    </row>
    <row r="46" spans="1:11" s="146" customFormat="1" ht="26" x14ac:dyDescent="0.3">
      <c r="A46" s="111" t="s">
        <v>25</v>
      </c>
      <c r="B46" s="111" t="s">
        <v>26</v>
      </c>
      <c r="C46" s="120"/>
      <c r="D46" s="92"/>
      <c r="E46" s="114"/>
      <c r="F46" s="92"/>
      <c r="G46" s="114"/>
      <c r="H46" s="92"/>
      <c r="I46" s="92"/>
      <c r="J46" s="114"/>
      <c r="K46" s="148"/>
    </row>
    <row r="47" spans="1:11" s="146" customFormat="1" ht="26" x14ac:dyDescent="0.3">
      <c r="A47" s="111" t="s">
        <v>30</v>
      </c>
      <c r="B47" s="111" t="s">
        <v>226</v>
      </c>
      <c r="C47" s="120"/>
      <c r="D47" s="92"/>
      <c r="E47" s="114"/>
      <c r="F47" s="92"/>
      <c r="G47" s="114"/>
      <c r="H47" s="92"/>
      <c r="I47" s="92"/>
      <c r="J47" s="114"/>
      <c r="K47" s="148"/>
    </row>
    <row r="48" spans="1:11" s="146" customFormat="1" ht="26" x14ac:dyDescent="0.3">
      <c r="A48" s="111" t="s">
        <v>30</v>
      </c>
      <c r="B48" s="111" t="s">
        <v>226</v>
      </c>
      <c r="C48" s="120"/>
      <c r="D48" s="92"/>
      <c r="E48" s="114"/>
      <c r="F48" s="92"/>
      <c r="G48" s="114"/>
      <c r="H48" s="92"/>
      <c r="I48" s="92"/>
      <c r="J48" s="114"/>
      <c r="K48" s="148"/>
    </row>
    <row r="49" spans="1:11" s="146" customFormat="1" ht="26" x14ac:dyDescent="0.3">
      <c r="A49" s="111" t="s">
        <v>30</v>
      </c>
      <c r="B49" s="111" t="s">
        <v>226</v>
      </c>
      <c r="C49" s="120"/>
      <c r="D49" s="92"/>
      <c r="E49" s="114"/>
      <c r="F49" s="92"/>
      <c r="G49" s="114"/>
      <c r="H49" s="92"/>
      <c r="I49" s="92"/>
      <c r="J49" s="114"/>
      <c r="K49" s="148"/>
    </row>
    <row r="50" spans="1:11" s="146" customFormat="1" ht="26" x14ac:dyDescent="0.3">
      <c r="A50" s="111" t="s">
        <v>30</v>
      </c>
      <c r="B50" s="111" t="s">
        <v>226</v>
      </c>
      <c r="C50" s="120">
        <v>700908</v>
      </c>
      <c r="D50" s="92"/>
      <c r="E50" s="114"/>
      <c r="F50" s="92">
        <v>1</v>
      </c>
      <c r="G50" s="114">
        <v>1060</v>
      </c>
      <c r="H50" s="92">
        <v>53</v>
      </c>
      <c r="I50" s="92">
        <v>336</v>
      </c>
      <c r="J50" s="114">
        <v>212783.75999999998</v>
      </c>
      <c r="K50" s="148"/>
    </row>
    <row r="51" spans="1:11" s="146" customFormat="1" ht="26" x14ac:dyDescent="0.3">
      <c r="A51" s="111" t="s">
        <v>30</v>
      </c>
      <c r="B51" s="111" t="s">
        <v>226</v>
      </c>
      <c r="C51" s="120">
        <v>700909</v>
      </c>
      <c r="D51" s="92">
        <v>6</v>
      </c>
      <c r="E51" s="114">
        <v>2175</v>
      </c>
      <c r="F51" s="92"/>
      <c r="G51" s="114"/>
      <c r="H51" s="92">
        <v>75</v>
      </c>
      <c r="I51" s="92">
        <v>524</v>
      </c>
      <c r="J51" s="114">
        <v>245849.49000000063</v>
      </c>
      <c r="K51" s="148"/>
    </row>
    <row r="52" spans="1:11" s="146" customFormat="1" ht="26" x14ac:dyDescent="0.3">
      <c r="A52" s="111" t="s">
        <v>67</v>
      </c>
      <c r="B52" s="111" t="s">
        <v>14</v>
      </c>
      <c r="C52" s="120"/>
      <c r="D52" s="92"/>
      <c r="E52" s="114"/>
      <c r="F52" s="92"/>
      <c r="G52" s="114"/>
      <c r="H52" s="92"/>
      <c r="I52" s="92"/>
      <c r="J52" s="114"/>
      <c r="K52" s="148"/>
    </row>
    <row r="53" spans="1:11" s="146" customFormat="1" ht="26" x14ac:dyDescent="0.3">
      <c r="A53" s="111" t="s">
        <v>9</v>
      </c>
      <c r="B53" s="111" t="s">
        <v>227</v>
      </c>
      <c r="C53" s="120"/>
      <c r="D53" s="92"/>
      <c r="E53" s="114"/>
      <c r="F53" s="92"/>
      <c r="G53" s="114"/>
      <c r="H53" s="92"/>
      <c r="I53" s="92"/>
      <c r="J53" s="114"/>
      <c r="K53" s="148"/>
    </row>
    <row r="54" spans="1:11" s="146" customFormat="1" ht="52" x14ac:dyDescent="0.3">
      <c r="A54" s="111" t="s">
        <v>69</v>
      </c>
      <c r="B54" s="111" t="s">
        <v>78</v>
      </c>
      <c r="C54" s="120">
        <v>700936</v>
      </c>
      <c r="D54" s="92"/>
      <c r="E54" s="114"/>
      <c r="F54" s="92"/>
      <c r="G54" s="114"/>
      <c r="H54" s="92"/>
      <c r="I54" s="92"/>
      <c r="J54" s="114"/>
      <c r="K54" s="148"/>
    </row>
    <row r="55" spans="1:11" s="146" customFormat="1" ht="26" x14ac:dyDescent="0.3">
      <c r="A55" s="111" t="s">
        <v>9</v>
      </c>
      <c r="B55" s="111" t="s">
        <v>15</v>
      </c>
      <c r="C55" s="120"/>
      <c r="D55" s="92"/>
      <c r="E55" s="114"/>
      <c r="F55" s="92"/>
      <c r="G55" s="114"/>
      <c r="H55" s="92"/>
      <c r="I55" s="92"/>
      <c r="J55" s="114"/>
      <c r="K55" s="148"/>
    </row>
    <row r="56" spans="1:11" s="146" customFormat="1" ht="26" x14ac:dyDescent="0.3">
      <c r="A56" s="111" t="s">
        <v>9</v>
      </c>
      <c r="B56" s="111" t="s">
        <v>15</v>
      </c>
      <c r="C56" s="120"/>
      <c r="D56" s="92"/>
      <c r="E56" s="114"/>
      <c r="F56" s="92"/>
      <c r="G56" s="114"/>
      <c r="H56" s="92"/>
      <c r="I56" s="92"/>
      <c r="J56" s="114"/>
      <c r="K56" s="148"/>
    </row>
    <row r="57" spans="1:11" s="146" customFormat="1" ht="26" x14ac:dyDescent="0.3">
      <c r="A57" s="111" t="s">
        <v>9</v>
      </c>
      <c r="B57" s="111" t="s">
        <v>15</v>
      </c>
      <c r="C57" s="120"/>
      <c r="D57" s="92"/>
      <c r="E57" s="114"/>
      <c r="F57" s="92"/>
      <c r="G57" s="114"/>
      <c r="H57" s="92"/>
      <c r="I57" s="92"/>
      <c r="J57" s="114"/>
      <c r="K57" s="148"/>
    </row>
    <row r="58" spans="1:11" s="146" customFormat="1" ht="26" x14ac:dyDescent="0.3">
      <c r="A58" s="111" t="s">
        <v>9</v>
      </c>
      <c r="B58" s="111" t="s">
        <v>15</v>
      </c>
      <c r="C58" s="120"/>
      <c r="D58" s="92"/>
      <c r="E58" s="114"/>
      <c r="F58" s="92"/>
      <c r="G58" s="114"/>
      <c r="H58" s="92"/>
      <c r="I58" s="92"/>
      <c r="J58" s="114"/>
      <c r="K58" s="148"/>
    </row>
    <row r="59" spans="1:11" s="146" customFormat="1" ht="26" x14ac:dyDescent="0.3">
      <c r="A59" s="111" t="s">
        <v>9</v>
      </c>
      <c r="B59" s="111" t="s">
        <v>15</v>
      </c>
      <c r="C59" s="120"/>
      <c r="D59" s="92"/>
      <c r="E59" s="114"/>
      <c r="F59" s="92"/>
      <c r="G59" s="114"/>
      <c r="H59" s="92"/>
      <c r="I59" s="92"/>
      <c r="J59" s="114"/>
      <c r="K59" s="148"/>
    </row>
    <row r="60" spans="1:11" s="146" customFormat="1" ht="26" x14ac:dyDescent="0.3">
      <c r="A60" s="111" t="s">
        <v>9</v>
      </c>
      <c r="B60" s="111" t="s">
        <v>15</v>
      </c>
      <c r="C60" s="120"/>
      <c r="D60" s="92"/>
      <c r="E60" s="114"/>
      <c r="F60" s="92"/>
      <c r="G60" s="114"/>
      <c r="H60" s="92"/>
      <c r="I60" s="92"/>
      <c r="J60" s="114"/>
      <c r="K60" s="148"/>
    </row>
    <row r="61" spans="1:11" s="146" customFormat="1" ht="26" x14ac:dyDescent="0.3">
      <c r="A61" s="111" t="s">
        <v>9</v>
      </c>
      <c r="B61" s="111" t="s">
        <v>15</v>
      </c>
      <c r="C61" s="120"/>
      <c r="D61" s="92"/>
      <c r="E61" s="114"/>
      <c r="F61" s="92"/>
      <c r="G61" s="114"/>
      <c r="H61" s="92"/>
      <c r="I61" s="92"/>
      <c r="J61" s="114"/>
      <c r="K61" s="148"/>
    </row>
    <row r="62" spans="1:11" s="146" customFormat="1" ht="26" x14ac:dyDescent="0.3">
      <c r="A62" s="111" t="s">
        <v>9</v>
      </c>
      <c r="B62" s="111" t="s">
        <v>15</v>
      </c>
      <c r="C62" s="120"/>
      <c r="D62" s="92"/>
      <c r="E62" s="114"/>
      <c r="F62" s="92"/>
      <c r="G62" s="114"/>
      <c r="H62" s="92"/>
      <c r="I62" s="92"/>
      <c r="J62" s="114"/>
      <c r="K62" s="148"/>
    </row>
    <row r="63" spans="1:11" s="146" customFormat="1" ht="26" x14ac:dyDescent="0.3">
      <c r="A63" s="111" t="s">
        <v>9</v>
      </c>
      <c r="B63" s="111" t="s">
        <v>15</v>
      </c>
      <c r="C63" s="120"/>
      <c r="D63" s="92"/>
      <c r="E63" s="114"/>
      <c r="F63" s="92"/>
      <c r="G63" s="114"/>
      <c r="H63" s="92"/>
      <c r="I63" s="92"/>
      <c r="J63" s="114"/>
      <c r="K63" s="148"/>
    </row>
    <row r="64" spans="1:11" s="146" customFormat="1" ht="26" x14ac:dyDescent="0.3">
      <c r="A64" s="111" t="s">
        <v>9</v>
      </c>
      <c r="B64" s="111" t="s">
        <v>15</v>
      </c>
      <c r="C64" s="120"/>
      <c r="D64" s="92"/>
      <c r="E64" s="114"/>
      <c r="F64" s="92"/>
      <c r="G64" s="114"/>
      <c r="H64" s="92"/>
      <c r="I64" s="92"/>
      <c r="J64" s="114"/>
      <c r="K64" s="148"/>
    </row>
    <row r="65" spans="1:11" s="146" customFormat="1" ht="26" x14ac:dyDescent="0.3">
      <c r="A65" s="111" t="s">
        <v>9</v>
      </c>
      <c r="B65" s="111" t="s">
        <v>15</v>
      </c>
      <c r="C65" s="120"/>
      <c r="D65" s="92"/>
      <c r="E65" s="114"/>
      <c r="F65" s="92"/>
      <c r="G65" s="114"/>
      <c r="H65" s="92"/>
      <c r="I65" s="92"/>
      <c r="J65" s="114"/>
      <c r="K65" s="148"/>
    </row>
    <row r="66" spans="1:11" s="146" customFormat="1" ht="26" x14ac:dyDescent="0.3">
      <c r="A66" s="111" t="s">
        <v>9</v>
      </c>
      <c r="B66" s="111" t="s">
        <v>233</v>
      </c>
      <c r="C66" s="129"/>
      <c r="D66" s="92"/>
      <c r="E66" s="114"/>
      <c r="F66" s="92"/>
      <c r="G66" s="114"/>
      <c r="H66" s="92"/>
      <c r="I66" s="92"/>
      <c r="J66" s="114"/>
      <c r="K66" s="148"/>
    </row>
    <row r="67" spans="1:11" s="146" customFormat="1" ht="26" x14ac:dyDescent="0.3">
      <c r="A67" s="119" t="s">
        <v>29</v>
      </c>
      <c r="B67" s="119" t="s">
        <v>214</v>
      </c>
      <c r="C67" s="120"/>
      <c r="D67" s="92"/>
      <c r="E67" s="114"/>
      <c r="F67" s="92"/>
      <c r="G67" s="114"/>
      <c r="H67" s="92"/>
      <c r="I67" s="92"/>
      <c r="J67" s="114"/>
      <c r="K67" s="148"/>
    </row>
    <row r="68" spans="1:11" s="146" customFormat="1" ht="26" x14ac:dyDescent="0.3">
      <c r="A68" s="119" t="s">
        <v>211</v>
      </c>
      <c r="B68" s="119" t="s">
        <v>17</v>
      </c>
      <c r="C68" s="120"/>
      <c r="D68" s="92"/>
      <c r="E68" s="114"/>
      <c r="F68" s="92"/>
      <c r="G68" s="114"/>
      <c r="H68" s="92"/>
      <c r="I68" s="92"/>
      <c r="J68" s="114"/>
      <c r="K68" s="148"/>
    </row>
    <row r="69" spans="1:11" s="146" customFormat="1" ht="39" x14ac:dyDescent="0.3">
      <c r="A69" s="111" t="s">
        <v>9</v>
      </c>
      <c r="B69" s="111" t="s">
        <v>215</v>
      </c>
      <c r="C69" s="120"/>
      <c r="D69" s="92"/>
      <c r="E69" s="114"/>
      <c r="F69" s="92"/>
      <c r="G69" s="114"/>
      <c r="H69" s="92"/>
      <c r="I69" s="92"/>
      <c r="J69" s="114"/>
      <c r="K69" s="148"/>
    </row>
    <row r="70" spans="1:11" s="146" customFormat="1" ht="26" x14ac:dyDescent="0.3">
      <c r="A70" s="111" t="s">
        <v>9</v>
      </c>
      <c r="B70" s="111" t="s">
        <v>20</v>
      </c>
      <c r="C70" s="149"/>
      <c r="D70" s="92"/>
      <c r="E70" s="114"/>
      <c r="F70" s="92"/>
      <c r="G70" s="114"/>
      <c r="H70" s="92"/>
      <c r="I70" s="92"/>
      <c r="J70" s="114"/>
      <c r="K70" s="148"/>
    </row>
    <row r="71" spans="1:11" s="146" customFormat="1" ht="39" x14ac:dyDescent="0.3">
      <c r="A71" s="119" t="s">
        <v>18</v>
      </c>
      <c r="B71" s="119" t="s">
        <v>76</v>
      </c>
      <c r="C71" s="120"/>
      <c r="D71" s="124"/>
      <c r="E71" s="122"/>
      <c r="F71" s="124"/>
      <c r="G71" s="122"/>
      <c r="H71" s="124"/>
      <c r="I71" s="124"/>
      <c r="J71" s="122"/>
      <c r="K71" s="148"/>
    </row>
    <row r="72" spans="1:11" s="146" customFormat="1" ht="52" x14ac:dyDescent="0.3">
      <c r="A72" s="111" t="s">
        <v>21</v>
      </c>
      <c r="B72" s="111" t="s">
        <v>216</v>
      </c>
      <c r="C72" s="150"/>
      <c r="D72" s="92"/>
      <c r="E72" s="114"/>
      <c r="F72" s="92"/>
      <c r="G72" s="114"/>
      <c r="H72" s="92"/>
      <c r="I72" s="92"/>
      <c r="J72" s="114"/>
      <c r="K72" s="148"/>
    </row>
    <row r="73" spans="1:11" s="146" customFormat="1" ht="39" x14ac:dyDescent="0.3">
      <c r="A73" s="119" t="s">
        <v>30</v>
      </c>
      <c r="B73" s="111" t="s">
        <v>217</v>
      </c>
      <c r="C73" s="120"/>
      <c r="D73" s="124"/>
      <c r="E73" s="122"/>
      <c r="F73" s="124"/>
      <c r="G73" s="122"/>
      <c r="H73" s="124"/>
      <c r="I73" s="124"/>
      <c r="J73" s="122"/>
      <c r="K73" s="148"/>
    </row>
    <row r="74" spans="1:11" s="146" customFormat="1" ht="39" x14ac:dyDescent="0.3">
      <c r="A74" s="111" t="s">
        <v>9</v>
      </c>
      <c r="B74" s="111" t="s">
        <v>12</v>
      </c>
      <c r="C74" s="120"/>
      <c r="D74" s="92"/>
      <c r="E74" s="114"/>
      <c r="F74" s="92"/>
      <c r="G74" s="114"/>
      <c r="H74" s="92"/>
      <c r="I74" s="92"/>
      <c r="J74" s="114"/>
      <c r="K74" s="148"/>
    </row>
    <row r="75" spans="1:11" s="146" customFormat="1" ht="26" x14ac:dyDescent="0.3">
      <c r="A75" s="111" t="s">
        <v>211</v>
      </c>
      <c r="B75" s="111" t="s">
        <v>17</v>
      </c>
      <c r="C75" s="120"/>
      <c r="D75" s="92"/>
      <c r="E75" s="114"/>
      <c r="F75" s="92"/>
      <c r="G75" s="114"/>
      <c r="H75" s="92"/>
      <c r="I75" s="92"/>
      <c r="J75" s="114"/>
      <c r="K75" s="148"/>
    </row>
    <row r="76" spans="1:11" s="146" customFormat="1" ht="26" x14ac:dyDescent="0.3">
      <c r="A76" s="111" t="s">
        <v>211</v>
      </c>
      <c r="B76" s="111" t="s">
        <v>17</v>
      </c>
      <c r="C76" s="120"/>
      <c r="D76" s="92"/>
      <c r="E76" s="114"/>
      <c r="F76" s="92"/>
      <c r="G76" s="114"/>
      <c r="H76" s="92"/>
      <c r="I76" s="92"/>
      <c r="J76" s="114"/>
      <c r="K76" s="148"/>
    </row>
    <row r="77" spans="1:11" s="146" customFormat="1" ht="39" x14ac:dyDescent="0.3">
      <c r="A77" s="111" t="s">
        <v>9</v>
      </c>
      <c r="B77" s="111" t="s">
        <v>219</v>
      </c>
      <c r="C77" s="120"/>
      <c r="D77" s="92"/>
      <c r="E77" s="114"/>
      <c r="F77" s="124"/>
      <c r="G77" s="122"/>
      <c r="H77" s="124"/>
      <c r="I77" s="124"/>
      <c r="J77" s="122"/>
      <c r="K77" s="148"/>
    </row>
    <row r="78" spans="1:11" s="146" customFormat="1" x14ac:dyDescent="0.3">
      <c r="A78" s="111"/>
      <c r="B78" s="111" t="s">
        <v>235</v>
      </c>
      <c r="C78" s="120"/>
      <c r="D78" s="92"/>
      <c r="E78" s="114"/>
      <c r="F78" s="92"/>
      <c r="G78" s="114"/>
      <c r="H78" s="92"/>
      <c r="I78" s="92"/>
      <c r="J78" s="114"/>
      <c r="K78" s="148"/>
    </row>
    <row r="79" spans="1:11" s="146" customFormat="1" ht="39" x14ac:dyDescent="0.3">
      <c r="A79" s="111" t="s">
        <v>18</v>
      </c>
      <c r="B79" s="111" t="s">
        <v>76</v>
      </c>
      <c r="C79" s="120"/>
      <c r="D79" s="92"/>
      <c r="E79" s="114"/>
      <c r="F79" s="92"/>
      <c r="G79" s="114"/>
      <c r="H79" s="92"/>
      <c r="I79" s="92"/>
      <c r="J79" s="114"/>
      <c r="K79" s="148"/>
    </row>
    <row r="80" spans="1:11" s="146" customFormat="1" ht="39" x14ac:dyDescent="0.3">
      <c r="A80" s="111" t="s">
        <v>9</v>
      </c>
      <c r="B80" s="111" t="s">
        <v>215</v>
      </c>
      <c r="C80" s="120"/>
      <c r="D80" s="92"/>
      <c r="E80" s="114"/>
      <c r="F80" s="92"/>
      <c r="G80" s="114"/>
      <c r="H80" s="92"/>
      <c r="I80" s="92"/>
      <c r="J80" s="114"/>
      <c r="K80" s="148"/>
    </row>
    <row r="81" spans="1:11" s="146" customFormat="1" ht="39" x14ac:dyDescent="0.3">
      <c r="A81" s="111" t="s">
        <v>27</v>
      </c>
      <c r="B81" s="111" t="s">
        <v>77</v>
      </c>
      <c r="C81" s="129"/>
      <c r="D81" s="92"/>
      <c r="E81" s="114"/>
      <c r="F81" s="92"/>
      <c r="G81" s="114"/>
      <c r="H81" s="92"/>
      <c r="I81" s="92"/>
      <c r="J81" s="114"/>
      <c r="K81" s="148"/>
    </row>
    <row r="82" spans="1:11" s="146" customFormat="1" ht="26" x14ac:dyDescent="0.3">
      <c r="A82" s="111" t="s">
        <v>25</v>
      </c>
      <c r="B82" s="119" t="s">
        <v>26</v>
      </c>
      <c r="C82" s="129"/>
      <c r="D82" s="92"/>
      <c r="E82" s="114"/>
      <c r="F82" s="92"/>
      <c r="G82" s="114"/>
      <c r="H82" s="92"/>
      <c r="I82" s="92"/>
      <c r="J82" s="114"/>
      <c r="K82" s="148"/>
    </row>
    <row r="83" spans="1:11" s="146" customFormat="1" ht="26" x14ac:dyDescent="0.3">
      <c r="A83" s="111" t="s">
        <v>25</v>
      </c>
      <c r="B83" s="119" t="s">
        <v>26</v>
      </c>
      <c r="C83" s="129"/>
      <c r="D83" s="92"/>
      <c r="E83" s="114"/>
      <c r="F83" s="92"/>
      <c r="G83" s="114"/>
      <c r="H83" s="92"/>
      <c r="I83" s="92"/>
      <c r="J83" s="114"/>
      <c r="K83" s="148"/>
    </row>
    <row r="84" spans="1:11" s="146" customFormat="1" ht="26" x14ac:dyDescent="0.3">
      <c r="A84" s="111" t="s">
        <v>25</v>
      </c>
      <c r="B84" s="119" t="s">
        <v>26</v>
      </c>
      <c r="C84" s="120"/>
      <c r="D84" s="92"/>
      <c r="E84" s="114"/>
      <c r="F84" s="92"/>
      <c r="G84" s="114"/>
      <c r="H84" s="92"/>
      <c r="I84" s="92"/>
      <c r="J84" s="114"/>
      <c r="K84" s="148"/>
    </row>
    <row r="85" spans="1:11" s="146" customFormat="1" ht="26" x14ac:dyDescent="0.3">
      <c r="A85" s="111" t="s">
        <v>25</v>
      </c>
      <c r="B85" s="119" t="s">
        <v>26</v>
      </c>
      <c r="C85" s="129"/>
      <c r="D85" s="92"/>
      <c r="E85" s="114"/>
      <c r="F85" s="92"/>
      <c r="G85" s="114"/>
      <c r="H85" s="92"/>
      <c r="I85" s="92"/>
      <c r="J85" s="114"/>
      <c r="K85" s="148"/>
    </row>
    <row r="86" spans="1:11" s="146" customFormat="1" ht="26" x14ac:dyDescent="0.3">
      <c r="A86" s="111" t="s">
        <v>25</v>
      </c>
      <c r="B86" s="119" t="s">
        <v>26</v>
      </c>
      <c r="C86" s="129"/>
      <c r="D86" s="92"/>
      <c r="E86" s="114"/>
      <c r="F86" s="92"/>
      <c r="G86" s="114"/>
      <c r="H86" s="92"/>
      <c r="I86" s="92"/>
      <c r="J86" s="114"/>
      <c r="K86" s="148"/>
    </row>
    <row r="87" spans="1:11" s="146" customFormat="1" ht="26" x14ac:dyDescent="0.3">
      <c r="A87" s="111" t="s">
        <v>25</v>
      </c>
      <c r="B87" s="119" t="s">
        <v>26</v>
      </c>
      <c r="C87" s="120"/>
      <c r="D87" s="92"/>
      <c r="E87" s="114"/>
      <c r="F87" s="92"/>
      <c r="G87" s="114"/>
      <c r="H87" s="92"/>
      <c r="I87" s="92"/>
      <c r="J87" s="114"/>
      <c r="K87" s="148"/>
    </row>
    <row r="88" spans="1:11" s="146" customFormat="1" ht="26" x14ac:dyDescent="0.3">
      <c r="A88" s="111" t="s">
        <v>25</v>
      </c>
      <c r="B88" s="119" t="s">
        <v>26</v>
      </c>
      <c r="C88" s="129"/>
      <c r="D88" s="92"/>
      <c r="E88" s="114"/>
      <c r="F88" s="92"/>
      <c r="G88" s="114"/>
      <c r="H88" s="92"/>
      <c r="I88" s="92"/>
      <c r="J88" s="114"/>
      <c r="K88" s="148"/>
    </row>
    <row r="89" spans="1:11" s="146" customFormat="1" ht="26" x14ac:dyDescent="0.3">
      <c r="A89" s="111" t="s">
        <v>25</v>
      </c>
      <c r="B89" s="119" t="s">
        <v>26</v>
      </c>
      <c r="C89" s="129"/>
      <c r="D89" s="92"/>
      <c r="E89" s="114"/>
      <c r="F89" s="92"/>
      <c r="G89" s="114"/>
      <c r="H89" s="92"/>
      <c r="I89" s="92"/>
      <c r="J89" s="114"/>
      <c r="K89" s="148"/>
    </row>
    <row r="90" spans="1:11" s="146" customFormat="1" ht="26" x14ac:dyDescent="0.3">
      <c r="A90" s="111" t="s">
        <v>25</v>
      </c>
      <c r="B90" s="119" t="s">
        <v>26</v>
      </c>
      <c r="C90" s="129"/>
      <c r="D90" s="92"/>
      <c r="E90" s="114"/>
      <c r="F90" s="92"/>
      <c r="G90" s="114"/>
      <c r="H90" s="92"/>
      <c r="I90" s="92"/>
      <c r="J90" s="114"/>
      <c r="K90" s="148"/>
    </row>
    <row r="91" spans="1:11" s="146" customFormat="1" ht="26" x14ac:dyDescent="0.3">
      <c r="A91" s="111" t="s">
        <v>25</v>
      </c>
      <c r="B91" s="119" t="s">
        <v>26</v>
      </c>
      <c r="C91" s="129"/>
      <c r="D91" s="92"/>
      <c r="E91" s="114"/>
      <c r="F91" s="92"/>
      <c r="G91" s="114"/>
      <c r="H91" s="92"/>
      <c r="I91" s="92"/>
      <c r="J91" s="114"/>
      <c r="K91" s="148"/>
    </row>
    <row r="92" spans="1:11" s="146" customFormat="1" ht="26" x14ac:dyDescent="0.3">
      <c r="A92" s="111" t="s">
        <v>25</v>
      </c>
      <c r="B92" s="119" t="s">
        <v>26</v>
      </c>
      <c r="C92" s="120"/>
      <c r="D92" s="92"/>
      <c r="E92" s="114"/>
      <c r="F92" s="92"/>
      <c r="G92" s="114"/>
      <c r="H92" s="92"/>
      <c r="I92" s="92"/>
      <c r="J92" s="114"/>
      <c r="K92" s="148"/>
    </row>
    <row r="93" spans="1:11" s="146" customFormat="1" ht="26" x14ac:dyDescent="0.3">
      <c r="A93" s="111" t="s">
        <v>25</v>
      </c>
      <c r="B93" s="119" t="s">
        <v>26</v>
      </c>
      <c r="C93" s="120"/>
      <c r="D93" s="92"/>
      <c r="E93" s="114"/>
      <c r="F93" s="92"/>
      <c r="G93" s="114"/>
      <c r="H93" s="92"/>
      <c r="I93" s="92"/>
      <c r="J93" s="114"/>
      <c r="K93" s="148"/>
    </row>
    <row r="94" spans="1:11" s="146" customFormat="1" ht="26" x14ac:dyDescent="0.3">
      <c r="A94" s="111" t="s">
        <v>25</v>
      </c>
      <c r="B94" s="119" t="s">
        <v>26</v>
      </c>
      <c r="C94" s="120"/>
      <c r="D94" s="92"/>
      <c r="E94" s="114"/>
      <c r="F94" s="92"/>
      <c r="G94" s="114"/>
      <c r="H94" s="92"/>
      <c r="I94" s="92"/>
      <c r="J94" s="114"/>
      <c r="K94" s="148"/>
    </row>
    <row r="95" spans="1:11" s="146" customFormat="1" ht="26" x14ac:dyDescent="0.3">
      <c r="A95" s="111" t="s">
        <v>25</v>
      </c>
      <c r="B95" s="119" t="s">
        <v>26</v>
      </c>
      <c r="C95" s="120"/>
      <c r="D95" s="92"/>
      <c r="E95" s="114"/>
      <c r="F95" s="92"/>
      <c r="G95" s="114"/>
      <c r="H95" s="92"/>
      <c r="I95" s="92"/>
      <c r="J95" s="114"/>
      <c r="K95" s="148"/>
    </row>
    <row r="96" spans="1:11" s="146" customFormat="1" ht="26" x14ac:dyDescent="0.3">
      <c r="A96" s="111" t="s">
        <v>25</v>
      </c>
      <c r="B96" s="119" t="s">
        <v>26</v>
      </c>
      <c r="C96" s="129"/>
      <c r="D96" s="92"/>
      <c r="E96" s="114"/>
      <c r="F96" s="92"/>
      <c r="G96" s="114"/>
      <c r="H96" s="92"/>
      <c r="I96" s="92"/>
      <c r="J96" s="114"/>
      <c r="K96" s="148"/>
    </row>
    <row r="97" spans="1:11" s="146" customFormat="1" ht="26" x14ac:dyDescent="0.3">
      <c r="A97" s="111" t="s">
        <v>25</v>
      </c>
      <c r="B97" s="119" t="s">
        <v>26</v>
      </c>
      <c r="C97" s="129"/>
      <c r="D97" s="92"/>
      <c r="E97" s="114"/>
      <c r="F97" s="92"/>
      <c r="G97" s="114"/>
      <c r="H97" s="92"/>
      <c r="I97" s="92"/>
      <c r="J97" s="114"/>
      <c r="K97" s="148"/>
    </row>
    <row r="98" spans="1:11" s="146" customFormat="1" ht="26" x14ac:dyDescent="0.3">
      <c r="A98" s="111" t="s">
        <v>30</v>
      </c>
      <c r="B98" s="111" t="s">
        <v>226</v>
      </c>
      <c r="C98" s="120"/>
      <c r="D98" s="124"/>
      <c r="E98" s="122"/>
      <c r="F98" s="124"/>
      <c r="G98" s="122"/>
      <c r="H98" s="124"/>
      <c r="I98" s="124"/>
      <c r="J98" s="122"/>
      <c r="K98" s="148"/>
    </row>
    <row r="99" spans="1:11" s="146" customFormat="1" ht="26" x14ac:dyDescent="0.3">
      <c r="A99" s="111" t="s">
        <v>30</v>
      </c>
      <c r="B99" s="111" t="s">
        <v>226</v>
      </c>
      <c r="C99" s="129"/>
      <c r="D99" s="92"/>
      <c r="E99" s="114"/>
      <c r="F99" s="92"/>
      <c r="G99" s="114"/>
      <c r="H99" s="92"/>
      <c r="I99" s="92"/>
      <c r="J99" s="114"/>
      <c r="K99" s="148"/>
    </row>
    <row r="100" spans="1:11" s="146" customFormat="1" ht="26" x14ac:dyDescent="0.3">
      <c r="A100" s="111" t="s">
        <v>30</v>
      </c>
      <c r="B100" s="111" t="s">
        <v>226</v>
      </c>
      <c r="C100" s="129"/>
      <c r="D100" s="92"/>
      <c r="E100" s="114"/>
      <c r="F100" s="92"/>
      <c r="G100" s="114"/>
      <c r="H100" s="92"/>
      <c r="I100" s="92"/>
      <c r="J100" s="114"/>
      <c r="K100" s="148"/>
    </row>
    <row r="101" spans="1:11" s="146" customFormat="1" ht="26" x14ac:dyDescent="0.3">
      <c r="A101" s="111" t="s">
        <v>67</v>
      </c>
      <c r="B101" s="111" t="s">
        <v>14</v>
      </c>
      <c r="C101" s="129"/>
      <c r="D101" s="92"/>
      <c r="E101" s="114"/>
      <c r="F101" s="92"/>
      <c r="G101" s="114"/>
      <c r="H101" s="92"/>
      <c r="I101" s="92"/>
      <c r="J101" s="114"/>
      <c r="K101" s="148"/>
    </row>
    <row r="102" spans="1:11" s="146" customFormat="1" ht="26" x14ac:dyDescent="0.3">
      <c r="A102" s="111" t="s">
        <v>9</v>
      </c>
      <c r="B102" s="111" t="s">
        <v>227</v>
      </c>
      <c r="C102" s="129"/>
      <c r="D102" s="92"/>
      <c r="E102" s="114"/>
      <c r="F102" s="92"/>
      <c r="G102" s="114"/>
      <c r="H102" s="92"/>
      <c r="I102" s="92"/>
      <c r="J102" s="114"/>
      <c r="K102" s="148"/>
    </row>
    <row r="103" spans="1:11" s="146" customFormat="1" ht="30" customHeight="1" x14ac:dyDescent="0.3">
      <c r="A103" s="119" t="s">
        <v>9</v>
      </c>
      <c r="B103" s="119" t="s">
        <v>19</v>
      </c>
      <c r="C103" s="129"/>
      <c r="D103" s="92"/>
      <c r="E103" s="114"/>
      <c r="F103" s="92"/>
      <c r="G103" s="114"/>
      <c r="H103" s="92"/>
      <c r="I103" s="92"/>
      <c r="J103" s="114"/>
      <c r="K103" s="148"/>
    </row>
    <row r="104" spans="1:11" s="146" customFormat="1" ht="52" x14ac:dyDescent="0.3">
      <c r="A104" s="111" t="s">
        <v>69</v>
      </c>
      <c r="B104" s="111" t="s">
        <v>78</v>
      </c>
      <c r="C104" s="129"/>
      <c r="D104" s="92"/>
      <c r="E104" s="114"/>
      <c r="F104" s="92"/>
      <c r="G104" s="114"/>
      <c r="H104" s="92"/>
      <c r="I104" s="92"/>
      <c r="J104" s="114"/>
      <c r="K104" s="148"/>
    </row>
    <row r="105" spans="1:11" ht="24" customHeight="1" x14ac:dyDescent="0.35">
      <c r="D105" s="151"/>
      <c r="E105" s="152"/>
      <c r="F105" s="151"/>
      <c r="G105" s="152"/>
      <c r="J105" s="152"/>
    </row>
    <row r="106" spans="1:11" s="156" customFormat="1" x14ac:dyDescent="0.3">
      <c r="A106" s="98"/>
      <c r="B106" s="98"/>
      <c r="C106" s="153" t="s">
        <v>238</v>
      </c>
      <c r="D106" s="154">
        <f t="shared" ref="D106:J106" si="0">SUM(D5:D104)</f>
        <v>7</v>
      </c>
      <c r="E106" s="155">
        <f t="shared" si="0"/>
        <v>2175</v>
      </c>
      <c r="F106" s="154">
        <f t="shared" si="0"/>
        <v>2</v>
      </c>
      <c r="G106" s="155">
        <f t="shared" si="0"/>
        <v>2120</v>
      </c>
      <c r="H106" s="154">
        <f t="shared" si="0"/>
        <v>262</v>
      </c>
      <c r="I106" s="154">
        <f t="shared" si="0"/>
        <v>2043</v>
      </c>
      <c r="J106" s="155">
        <f t="shared" si="0"/>
        <v>1034915.1700000013</v>
      </c>
    </row>
    <row r="107" spans="1:11" x14ac:dyDescent="0.35">
      <c r="C107" s="130"/>
      <c r="D107" s="151"/>
      <c r="E107" s="152"/>
      <c r="F107" s="151"/>
      <c r="G107" s="152"/>
      <c r="J107" s="152"/>
    </row>
    <row r="108" spans="1:11" x14ac:dyDescent="0.35">
      <c r="B108" s="157" t="s">
        <v>194</v>
      </c>
      <c r="C108" s="158" t="s">
        <v>195</v>
      </c>
      <c r="D108" s="91" t="s">
        <v>196</v>
      </c>
      <c r="F108" s="343"/>
      <c r="G108" s="343"/>
      <c r="J108" s="98"/>
    </row>
    <row r="109" spans="1:11" ht="26" x14ac:dyDescent="0.35">
      <c r="B109" s="159" t="s">
        <v>197</v>
      </c>
      <c r="C109" s="160">
        <f>D106+F106+H106+I106</f>
        <v>2314</v>
      </c>
      <c r="D109" s="114">
        <f>J106+G106+E106</f>
        <v>1039210.1700000013</v>
      </c>
      <c r="G109" s="98"/>
      <c r="J109" s="98"/>
    </row>
    <row r="110" spans="1:11" x14ac:dyDescent="0.35">
      <c r="B110" s="159" t="s">
        <v>198</v>
      </c>
      <c r="C110" s="160">
        <f>F106</f>
        <v>2</v>
      </c>
      <c r="D110" s="114">
        <f>G106</f>
        <v>2120</v>
      </c>
      <c r="G110" s="98"/>
      <c r="J110" s="98"/>
    </row>
    <row r="111" spans="1:11" x14ac:dyDescent="0.35">
      <c r="B111" s="159" t="s">
        <v>199</v>
      </c>
      <c r="C111" s="160">
        <f>D106+I106</f>
        <v>2050</v>
      </c>
      <c r="D111" s="114">
        <f>J106+E106</f>
        <v>1037090.1700000013</v>
      </c>
    </row>
    <row r="112" spans="1:11" x14ac:dyDescent="0.35">
      <c r="B112" s="159" t="s">
        <v>200</v>
      </c>
      <c r="C112" s="160">
        <f>I106+D106+F106</f>
        <v>2052</v>
      </c>
      <c r="D112" s="114">
        <f>J106+G106+E106</f>
        <v>1039210.1700000013</v>
      </c>
    </row>
    <row r="113" spans="2:8" x14ac:dyDescent="0.35">
      <c r="C113" s="152"/>
    </row>
    <row r="114" spans="2:8" x14ac:dyDescent="0.35">
      <c r="B114" s="157" t="s">
        <v>70</v>
      </c>
      <c r="C114" s="158" t="s">
        <v>195</v>
      </c>
      <c r="D114" s="91" t="s">
        <v>196</v>
      </c>
    </row>
    <row r="115" spans="2:8" ht="26" x14ac:dyDescent="0.35">
      <c r="B115" s="159" t="s">
        <v>197</v>
      </c>
      <c r="C115" s="160">
        <v>995</v>
      </c>
      <c r="D115" s="114">
        <v>461868.54000000062</v>
      </c>
    </row>
    <row r="116" spans="2:8" x14ac:dyDescent="0.35">
      <c r="B116" s="159" t="s">
        <v>198</v>
      </c>
      <c r="C116" s="160">
        <v>1</v>
      </c>
      <c r="D116" s="114">
        <v>1060</v>
      </c>
    </row>
    <row r="117" spans="2:8" x14ac:dyDescent="0.35">
      <c r="B117" s="159" t="s">
        <v>199</v>
      </c>
      <c r="C117" s="160">
        <v>866</v>
      </c>
      <c r="D117" s="114">
        <v>460808.5399999998</v>
      </c>
    </row>
    <row r="118" spans="2:8" x14ac:dyDescent="0.35">
      <c r="B118" s="159" t="s">
        <v>200</v>
      </c>
      <c r="C118" s="160">
        <v>867</v>
      </c>
      <c r="D118" s="114">
        <v>461868.5399999998</v>
      </c>
    </row>
    <row r="119" spans="2:8" x14ac:dyDescent="0.35">
      <c r="B119" s="161"/>
      <c r="C119" s="152"/>
      <c r="D119" s="151"/>
    </row>
    <row r="120" spans="2:8" x14ac:dyDescent="0.35">
      <c r="B120" s="157" t="s">
        <v>230</v>
      </c>
      <c r="C120" s="158" t="s">
        <v>195</v>
      </c>
      <c r="D120" s="91" t="s">
        <v>196</v>
      </c>
    </row>
    <row r="121" spans="2:8" ht="26" x14ac:dyDescent="0.35">
      <c r="B121" s="159" t="s">
        <v>197</v>
      </c>
      <c r="C121" s="160">
        <f>C109-C115</f>
        <v>1319</v>
      </c>
      <c r="D121" s="114">
        <f>D109-D115</f>
        <v>577341.6300000007</v>
      </c>
      <c r="G121" s="160"/>
      <c r="H121" s="114"/>
    </row>
    <row r="122" spans="2:8" x14ac:dyDescent="0.35">
      <c r="B122" s="159" t="s">
        <v>198</v>
      </c>
      <c r="C122" s="160">
        <f t="shared" ref="C122:D124" si="1">C110-C116</f>
        <v>1</v>
      </c>
      <c r="D122" s="114">
        <f t="shared" si="1"/>
        <v>1060</v>
      </c>
    </row>
    <row r="123" spans="2:8" x14ac:dyDescent="0.35">
      <c r="B123" s="159" t="s">
        <v>199</v>
      </c>
      <c r="C123" s="160">
        <f t="shared" si="1"/>
        <v>1184</v>
      </c>
      <c r="D123" s="114">
        <f t="shared" si="1"/>
        <v>576281.63000000152</v>
      </c>
    </row>
    <row r="124" spans="2:8" x14ac:dyDescent="0.35">
      <c r="B124" s="159" t="s">
        <v>200</v>
      </c>
      <c r="C124" s="160">
        <f t="shared" si="1"/>
        <v>1185</v>
      </c>
      <c r="D124" s="114">
        <f t="shared" si="1"/>
        <v>577341.63000000152</v>
      </c>
    </row>
    <row r="125" spans="2:8" x14ac:dyDescent="0.35">
      <c r="D125" s="98"/>
      <c r="E125" s="152"/>
    </row>
  </sheetData>
  <autoFilter ref="A4:K104" xr:uid="{00000000-0009-0000-0000-000019000000}"/>
  <mergeCells count="1">
    <mergeCell ref="F108:G108"/>
  </mergeCells>
  <conditionalFormatting sqref="C109:D112">
    <cfRule type="cellIs" dxfId="24" priority="21" stopIfTrue="1" operator="equal">
      <formula>"&lt;&gt;"""""</formula>
    </cfRule>
  </conditionalFormatting>
  <conditionalFormatting sqref="C115:D118">
    <cfRule type="cellIs" dxfId="23" priority="17" stopIfTrue="1" operator="equal">
      <formula>"&lt;&gt;"""""</formula>
    </cfRule>
  </conditionalFormatting>
  <conditionalFormatting sqref="C121:D124">
    <cfRule type="cellIs" dxfId="22" priority="15" stopIfTrue="1" operator="equal">
      <formula>"&lt;&gt;"""""</formula>
    </cfRule>
  </conditionalFormatting>
  <conditionalFormatting sqref="C5:J104">
    <cfRule type="cellIs" dxfId="21" priority="4" stopIfTrue="1" operator="equal">
      <formula>"&lt;&gt;"""""</formula>
    </cfRule>
  </conditionalFormatting>
  <conditionalFormatting sqref="C106:J106">
    <cfRule type="cellIs" dxfId="20" priority="3" stopIfTrue="1" operator="equal">
      <formula>"&lt;&gt;"""""</formula>
    </cfRule>
  </conditionalFormatting>
  <conditionalFormatting sqref="G121:H121">
    <cfRule type="cellIs" dxfId="19" priority="1" stopIfTrue="1" operator="equal">
      <formula>"&lt;&gt;"""""</formula>
    </cfRule>
  </conditionalFormatting>
  <conditionalFormatting sqref="K63:L64 K79:K80">
    <cfRule type="cellIs" dxfId="18" priority="27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61"/>
  <sheetViews>
    <sheetView showGridLines="0" zoomScale="85" zoomScaleNormal="85" workbookViewId="0">
      <pane ySplit="4" topLeftCell="A5" activePane="bottomLeft" state="frozen"/>
      <selection pane="bottomLeft"/>
    </sheetView>
  </sheetViews>
  <sheetFormatPr defaultColWidth="9.1796875" defaultRowHeight="13" x14ac:dyDescent="0.35"/>
  <cols>
    <col min="1" max="1" width="22" style="98" customWidth="1"/>
    <col min="2" max="2" width="24.1796875" style="98" customWidth="1"/>
    <col min="3" max="3" width="12.1796875" style="98" customWidth="1"/>
    <col min="4" max="4" width="14.26953125" style="98" customWidth="1"/>
    <col min="5" max="5" width="14.26953125" style="132" customWidth="1"/>
    <col min="6" max="6" width="14.26953125" style="98" customWidth="1"/>
    <col min="7" max="7" width="14.26953125" style="132" customWidth="1"/>
    <col min="8" max="9" width="14.26953125" style="98" customWidth="1"/>
    <col min="10" max="10" width="14.26953125" style="132" customWidth="1"/>
    <col min="11" max="21" width="18.7265625" style="98" customWidth="1"/>
    <col min="22" max="16384" width="9.1796875" style="98"/>
  </cols>
  <sheetData>
    <row r="1" spans="1:10" x14ac:dyDescent="0.35">
      <c r="A1" s="105" t="s">
        <v>201</v>
      </c>
      <c r="B1" s="141" t="s">
        <v>36</v>
      </c>
      <c r="C1" s="162"/>
      <c r="D1" s="97"/>
      <c r="E1" s="96"/>
      <c r="F1" s="94"/>
      <c r="G1" s="96"/>
      <c r="H1" s="96"/>
      <c r="I1" s="94"/>
      <c r="J1" s="98"/>
    </row>
    <row r="2" spans="1:10" x14ac:dyDescent="0.35">
      <c r="A2" s="105" t="s">
        <v>203</v>
      </c>
      <c r="B2" s="141">
        <v>2019</v>
      </c>
      <c r="C2" s="162"/>
      <c r="D2" s="97"/>
      <c r="E2" s="96"/>
      <c r="F2" s="94"/>
      <c r="G2" s="96"/>
      <c r="H2" s="96"/>
      <c r="I2" s="94"/>
      <c r="J2" s="98"/>
    </row>
    <row r="3" spans="1:10" x14ac:dyDescent="0.35">
      <c r="A3" s="101"/>
      <c r="B3" s="101"/>
      <c r="C3" s="101"/>
      <c r="D3" s="104"/>
      <c r="E3" s="104"/>
      <c r="F3" s="104"/>
      <c r="G3" s="104"/>
      <c r="H3" s="104"/>
      <c r="I3" s="104"/>
      <c r="J3" s="98"/>
    </row>
    <row r="4" spans="1:10" s="104" customFormat="1" ht="26" x14ac:dyDescent="0.35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46" customFormat="1" ht="65" x14ac:dyDescent="0.3">
      <c r="A5" s="119" t="s">
        <v>211</v>
      </c>
      <c r="B5" s="119" t="s">
        <v>212</v>
      </c>
      <c r="C5" s="120">
        <v>700929</v>
      </c>
      <c r="D5" s="116"/>
      <c r="E5" s="163"/>
      <c r="F5" s="116"/>
      <c r="G5" s="163"/>
      <c r="H5" s="116"/>
      <c r="I5" s="116">
        <v>3</v>
      </c>
      <c r="J5" s="163">
        <v>32758</v>
      </c>
    </row>
    <row r="6" spans="1:10" s="146" customFormat="1" ht="65" x14ac:dyDescent="0.3">
      <c r="A6" s="119" t="s">
        <v>211</v>
      </c>
      <c r="B6" s="119" t="s">
        <v>232</v>
      </c>
      <c r="C6" s="120">
        <v>700937</v>
      </c>
      <c r="D6" s="116"/>
      <c r="E6" s="163"/>
      <c r="F6" s="116"/>
      <c r="G6" s="163"/>
      <c r="H6" s="116">
        <v>3</v>
      </c>
      <c r="I6" s="116">
        <v>5</v>
      </c>
      <c r="J6" s="163">
        <v>24216</v>
      </c>
    </row>
    <row r="7" spans="1:10" s="146" customFormat="1" ht="65" x14ac:dyDescent="0.3">
      <c r="A7" s="119" t="s">
        <v>211</v>
      </c>
      <c r="B7" s="119" t="s">
        <v>212</v>
      </c>
      <c r="C7" s="120">
        <v>700938</v>
      </c>
      <c r="D7" s="116"/>
      <c r="E7" s="163"/>
      <c r="F7" s="116"/>
      <c r="G7" s="163"/>
      <c r="H7" s="116"/>
      <c r="I7" s="116">
        <v>1</v>
      </c>
      <c r="J7" s="163">
        <v>7500</v>
      </c>
    </row>
    <row r="8" spans="1:10" s="146" customFormat="1" ht="65" x14ac:dyDescent="0.3">
      <c r="A8" s="119" t="s">
        <v>9</v>
      </c>
      <c r="B8" s="119" t="s">
        <v>215</v>
      </c>
      <c r="C8" s="129"/>
      <c r="D8" s="116"/>
      <c r="E8" s="163"/>
      <c r="F8" s="116"/>
      <c r="G8" s="163"/>
      <c r="H8" s="116"/>
      <c r="I8" s="116"/>
      <c r="J8" s="163"/>
    </row>
    <row r="9" spans="1:10" s="146" customFormat="1" ht="65" x14ac:dyDescent="0.3">
      <c r="A9" s="119" t="s">
        <v>9</v>
      </c>
      <c r="B9" s="119" t="s">
        <v>215</v>
      </c>
      <c r="C9" s="129"/>
      <c r="D9" s="116"/>
      <c r="E9" s="163"/>
      <c r="F9" s="116"/>
      <c r="G9" s="163"/>
      <c r="H9" s="116"/>
      <c r="I9" s="116"/>
      <c r="J9" s="163"/>
    </row>
    <row r="10" spans="1:10" s="146" customFormat="1" ht="52" x14ac:dyDescent="0.3">
      <c r="A10" s="119" t="s">
        <v>9</v>
      </c>
      <c r="B10" s="119" t="s">
        <v>10</v>
      </c>
      <c r="C10" s="129"/>
      <c r="D10" s="116"/>
      <c r="E10" s="163"/>
      <c r="F10" s="116"/>
      <c r="G10" s="163"/>
      <c r="H10" s="116"/>
      <c r="I10" s="116"/>
      <c r="J10" s="163"/>
    </row>
    <row r="11" spans="1:10" s="146" customFormat="1" ht="78" x14ac:dyDescent="0.3">
      <c r="A11" s="119" t="s">
        <v>21</v>
      </c>
      <c r="B11" s="119" t="s">
        <v>239</v>
      </c>
      <c r="C11" s="150"/>
      <c r="D11" s="116"/>
      <c r="E11" s="163"/>
      <c r="F11" s="116"/>
      <c r="G11" s="163"/>
      <c r="H11" s="116"/>
      <c r="I11" s="116"/>
      <c r="J11" s="163"/>
    </row>
    <row r="12" spans="1:10" s="146" customFormat="1" ht="65" x14ac:dyDescent="0.3">
      <c r="A12" s="119" t="s">
        <v>21</v>
      </c>
      <c r="B12" s="119" t="s">
        <v>22</v>
      </c>
      <c r="C12" s="120">
        <v>700939</v>
      </c>
      <c r="D12" s="116"/>
      <c r="E12" s="163"/>
      <c r="F12" s="116"/>
      <c r="G12" s="163"/>
      <c r="H12" s="116"/>
      <c r="I12" s="116"/>
      <c r="J12" s="163"/>
    </row>
    <row r="13" spans="1:10" s="146" customFormat="1" ht="39" x14ac:dyDescent="0.3">
      <c r="A13" s="119" t="s">
        <v>37</v>
      </c>
      <c r="B13" s="119" t="s">
        <v>240</v>
      </c>
      <c r="C13" s="129"/>
      <c r="D13" s="116"/>
      <c r="E13" s="163"/>
      <c r="F13" s="116"/>
      <c r="G13" s="163"/>
      <c r="H13" s="116"/>
      <c r="I13" s="116"/>
      <c r="J13" s="163"/>
    </row>
    <row r="14" spans="1:10" s="146" customFormat="1" ht="91" x14ac:dyDescent="0.3">
      <c r="A14" s="119" t="s">
        <v>18</v>
      </c>
      <c r="B14" s="119" t="s">
        <v>234</v>
      </c>
      <c r="C14" s="120">
        <v>700935</v>
      </c>
      <c r="D14" s="116"/>
      <c r="E14" s="163"/>
      <c r="F14" s="116">
        <v>2</v>
      </c>
      <c r="G14" s="163">
        <v>3750</v>
      </c>
      <c r="H14" s="116">
        <v>29</v>
      </c>
      <c r="I14" s="116">
        <v>65</v>
      </c>
      <c r="J14" s="163">
        <f>622764+261976</f>
        <v>884740</v>
      </c>
    </row>
    <row r="15" spans="1:10" s="146" customFormat="1" ht="65" x14ac:dyDescent="0.3">
      <c r="A15" s="119" t="s">
        <v>9</v>
      </c>
      <c r="B15" s="119" t="s">
        <v>242</v>
      </c>
      <c r="C15" s="129"/>
      <c r="D15" s="116"/>
      <c r="E15" s="163"/>
      <c r="F15" s="116"/>
      <c r="G15" s="163"/>
      <c r="H15" s="116"/>
      <c r="I15" s="116"/>
      <c r="J15" s="163"/>
    </row>
    <row r="16" spans="1:10" s="146" customFormat="1" ht="65" x14ac:dyDescent="0.3">
      <c r="A16" s="119" t="s">
        <v>30</v>
      </c>
      <c r="B16" s="119" t="s">
        <v>243</v>
      </c>
      <c r="C16" s="120">
        <v>700908</v>
      </c>
      <c r="D16" s="116"/>
      <c r="E16" s="163"/>
      <c r="F16" s="116"/>
      <c r="G16" s="163"/>
      <c r="H16" s="116">
        <v>1</v>
      </c>
      <c r="I16" s="116">
        <v>1</v>
      </c>
      <c r="J16" s="163">
        <v>2500</v>
      </c>
    </row>
    <row r="17" spans="1:10" s="146" customFormat="1" ht="65" x14ac:dyDescent="0.3">
      <c r="A17" s="119" t="s">
        <v>30</v>
      </c>
      <c r="B17" s="119" t="s">
        <v>244</v>
      </c>
      <c r="C17" s="120">
        <v>700909</v>
      </c>
      <c r="D17" s="116"/>
      <c r="E17" s="163"/>
      <c r="F17" s="116">
        <v>1</v>
      </c>
      <c r="G17" s="163">
        <v>2500</v>
      </c>
      <c r="H17" s="116">
        <v>12</v>
      </c>
      <c r="I17" s="116">
        <v>22</v>
      </c>
      <c r="J17" s="163">
        <v>237264</v>
      </c>
    </row>
    <row r="18" spans="1:10" s="146" customFormat="1" ht="39" x14ac:dyDescent="0.3">
      <c r="A18" s="119" t="s">
        <v>245</v>
      </c>
      <c r="B18" s="119" t="s">
        <v>13</v>
      </c>
      <c r="C18" s="120"/>
      <c r="D18" s="116"/>
      <c r="E18" s="163"/>
      <c r="F18" s="116"/>
      <c r="G18" s="163"/>
      <c r="H18" s="116"/>
      <c r="I18" s="116"/>
      <c r="J18" s="163"/>
    </row>
    <row r="19" spans="1:10" s="146" customFormat="1" ht="65" x14ac:dyDescent="0.3">
      <c r="A19" s="119" t="s">
        <v>27</v>
      </c>
      <c r="B19" s="119" t="s">
        <v>77</v>
      </c>
      <c r="C19" s="120"/>
      <c r="D19" s="116"/>
      <c r="E19" s="163"/>
      <c r="F19" s="116"/>
      <c r="G19" s="163"/>
      <c r="H19" s="116"/>
      <c r="I19" s="116"/>
      <c r="J19" s="163"/>
    </row>
    <row r="20" spans="1:10" s="146" customFormat="1" ht="26" x14ac:dyDescent="0.3">
      <c r="A20" s="119" t="s">
        <v>25</v>
      </c>
      <c r="B20" s="119" t="s">
        <v>246</v>
      </c>
      <c r="C20" s="120"/>
      <c r="D20" s="116"/>
      <c r="E20" s="163"/>
      <c r="F20" s="116"/>
      <c r="G20" s="163"/>
      <c r="H20" s="116"/>
      <c r="I20" s="116"/>
      <c r="J20" s="163"/>
    </row>
    <row r="21" spans="1:10" s="146" customFormat="1" ht="52" x14ac:dyDescent="0.3">
      <c r="A21" s="119" t="s">
        <v>25</v>
      </c>
      <c r="B21" s="119" t="s">
        <v>38</v>
      </c>
      <c r="C21" s="164"/>
      <c r="D21" s="116"/>
      <c r="E21" s="163"/>
      <c r="F21" s="116"/>
      <c r="G21" s="163"/>
      <c r="H21" s="116"/>
      <c r="I21" s="116"/>
      <c r="J21" s="163"/>
    </row>
    <row r="22" spans="1:10" s="146" customFormat="1" ht="52" x14ac:dyDescent="0.3">
      <c r="A22" s="119" t="s">
        <v>25</v>
      </c>
      <c r="B22" s="119" t="s">
        <v>61</v>
      </c>
      <c r="C22" s="164"/>
      <c r="D22" s="116"/>
      <c r="E22" s="163"/>
      <c r="F22" s="116"/>
      <c r="G22" s="163"/>
      <c r="H22" s="116"/>
      <c r="I22" s="116"/>
      <c r="J22" s="163"/>
    </row>
    <row r="23" spans="1:10" s="146" customFormat="1" ht="52" x14ac:dyDescent="0.3">
      <c r="A23" s="119" t="s">
        <v>25</v>
      </c>
      <c r="B23" s="119" t="s">
        <v>39</v>
      </c>
      <c r="C23" s="164"/>
      <c r="D23" s="116"/>
      <c r="E23" s="163"/>
      <c r="F23" s="116"/>
      <c r="G23" s="163"/>
      <c r="H23" s="116"/>
      <c r="I23" s="116"/>
      <c r="J23" s="163"/>
    </row>
    <row r="24" spans="1:10" s="146" customFormat="1" ht="65" x14ac:dyDescent="0.3">
      <c r="A24" s="119" t="s">
        <v>25</v>
      </c>
      <c r="B24" s="119" t="s">
        <v>62</v>
      </c>
      <c r="C24" s="164"/>
      <c r="D24" s="116"/>
      <c r="E24" s="163"/>
      <c r="F24" s="116"/>
      <c r="G24" s="163"/>
      <c r="H24" s="116"/>
      <c r="I24" s="116"/>
      <c r="J24" s="163"/>
    </row>
    <row r="25" spans="1:10" s="146" customFormat="1" ht="65" x14ac:dyDescent="0.3">
      <c r="A25" s="119" t="s">
        <v>25</v>
      </c>
      <c r="B25" s="119" t="s">
        <v>40</v>
      </c>
      <c r="C25" s="164"/>
      <c r="D25" s="116"/>
      <c r="E25" s="163"/>
      <c r="F25" s="116"/>
      <c r="G25" s="163"/>
      <c r="H25" s="116"/>
      <c r="I25" s="116"/>
      <c r="J25" s="163"/>
    </row>
    <row r="26" spans="1:10" s="146" customFormat="1" ht="65" x14ac:dyDescent="0.3">
      <c r="A26" s="119" t="s">
        <v>25</v>
      </c>
      <c r="B26" s="119" t="s">
        <v>63</v>
      </c>
      <c r="C26" s="164"/>
      <c r="D26" s="116"/>
      <c r="E26" s="163"/>
      <c r="F26" s="116"/>
      <c r="G26" s="163"/>
      <c r="H26" s="116"/>
      <c r="I26" s="116"/>
      <c r="J26" s="163"/>
    </row>
    <row r="27" spans="1:10" s="146" customFormat="1" ht="52" x14ac:dyDescent="0.3">
      <c r="A27" s="119" t="s">
        <v>25</v>
      </c>
      <c r="B27" s="119" t="s">
        <v>41</v>
      </c>
      <c r="C27" s="164"/>
      <c r="D27" s="116"/>
      <c r="E27" s="163"/>
      <c r="F27" s="116"/>
      <c r="G27" s="163"/>
      <c r="H27" s="116"/>
      <c r="I27" s="116"/>
      <c r="J27" s="163"/>
    </row>
    <row r="28" spans="1:10" s="146" customFormat="1" ht="52" x14ac:dyDescent="0.3">
      <c r="A28" s="119" t="s">
        <v>25</v>
      </c>
      <c r="B28" s="119" t="s">
        <v>42</v>
      </c>
      <c r="C28" s="164"/>
      <c r="D28" s="116"/>
      <c r="E28" s="163"/>
      <c r="F28" s="116"/>
      <c r="G28" s="163"/>
      <c r="H28" s="116"/>
      <c r="I28" s="116"/>
      <c r="J28" s="163"/>
    </row>
    <row r="29" spans="1:10" s="146" customFormat="1" ht="65" x14ac:dyDescent="0.3">
      <c r="A29" s="119" t="s">
        <v>25</v>
      </c>
      <c r="B29" s="119" t="s">
        <v>43</v>
      </c>
      <c r="C29" s="164"/>
      <c r="D29" s="116"/>
      <c r="E29" s="163"/>
      <c r="F29" s="116"/>
      <c r="G29" s="163"/>
      <c r="H29" s="116"/>
      <c r="I29" s="116"/>
      <c r="J29" s="163"/>
    </row>
    <row r="30" spans="1:10" s="146" customFormat="1" ht="65" x14ac:dyDescent="0.3">
      <c r="A30" s="119" t="s">
        <v>25</v>
      </c>
      <c r="B30" s="119" t="s">
        <v>247</v>
      </c>
      <c r="C30" s="164"/>
      <c r="D30" s="116"/>
      <c r="E30" s="163"/>
      <c r="F30" s="116"/>
      <c r="G30" s="163"/>
      <c r="H30" s="116"/>
      <c r="I30" s="116"/>
      <c r="J30" s="163"/>
    </row>
    <row r="31" spans="1:10" s="146" customFormat="1" ht="65" x14ac:dyDescent="0.3">
      <c r="A31" s="119" t="s">
        <v>25</v>
      </c>
      <c r="B31" s="119" t="s">
        <v>248</v>
      </c>
      <c r="C31" s="164"/>
      <c r="D31" s="116"/>
      <c r="E31" s="163"/>
      <c r="F31" s="116"/>
      <c r="G31" s="163"/>
      <c r="H31" s="116"/>
      <c r="I31" s="116"/>
      <c r="J31" s="163"/>
    </row>
    <row r="32" spans="1:10" s="146" customFormat="1" ht="52" x14ac:dyDescent="0.3">
      <c r="A32" s="119" t="s">
        <v>25</v>
      </c>
      <c r="B32" s="119" t="s">
        <v>46</v>
      </c>
      <c r="C32" s="164"/>
      <c r="D32" s="116"/>
      <c r="E32" s="163"/>
      <c r="F32" s="116"/>
      <c r="G32" s="163"/>
      <c r="H32" s="116"/>
      <c r="I32" s="116"/>
      <c r="J32" s="163"/>
    </row>
    <row r="33" spans="1:10" s="146" customFormat="1" ht="52" x14ac:dyDescent="0.3">
      <c r="A33" s="119" t="s">
        <v>25</v>
      </c>
      <c r="B33" s="119" t="s">
        <v>47</v>
      </c>
      <c r="C33" s="164"/>
      <c r="D33" s="116"/>
      <c r="E33" s="163"/>
      <c r="F33" s="116"/>
      <c r="G33" s="163"/>
      <c r="H33" s="116"/>
      <c r="I33" s="116"/>
      <c r="J33" s="163"/>
    </row>
    <row r="34" spans="1:10" s="146" customFormat="1" ht="65" x14ac:dyDescent="0.3">
      <c r="A34" s="119" t="s">
        <v>25</v>
      </c>
      <c r="B34" s="119" t="s">
        <v>249</v>
      </c>
      <c r="C34" s="164"/>
      <c r="D34" s="116"/>
      <c r="E34" s="163"/>
      <c r="F34" s="116"/>
      <c r="G34" s="163"/>
      <c r="H34" s="116"/>
      <c r="I34" s="116"/>
      <c r="J34" s="163"/>
    </row>
    <row r="35" spans="1:10" s="146" customFormat="1" ht="52" x14ac:dyDescent="0.3">
      <c r="A35" s="119" t="s">
        <v>25</v>
      </c>
      <c r="B35" s="119" t="s">
        <v>48</v>
      </c>
      <c r="C35" s="164"/>
      <c r="D35" s="116"/>
      <c r="E35" s="163"/>
      <c r="F35" s="116"/>
      <c r="G35" s="163"/>
      <c r="H35" s="116"/>
      <c r="I35" s="116"/>
      <c r="J35" s="163"/>
    </row>
    <row r="36" spans="1:10" s="146" customFormat="1" ht="65" x14ac:dyDescent="0.3">
      <c r="A36" s="119" t="s">
        <v>30</v>
      </c>
      <c r="B36" s="119" t="s">
        <v>217</v>
      </c>
      <c r="C36" s="120"/>
      <c r="D36" s="116"/>
      <c r="E36" s="163"/>
      <c r="F36" s="116"/>
      <c r="G36" s="163"/>
      <c r="H36" s="116"/>
      <c r="I36" s="116"/>
      <c r="J36" s="163"/>
    </row>
    <row r="37" spans="1:10" s="146" customFormat="1" ht="78" x14ac:dyDescent="0.3">
      <c r="A37" s="119" t="s">
        <v>29</v>
      </c>
      <c r="B37" s="119" t="s">
        <v>250</v>
      </c>
      <c r="C37" s="120">
        <v>700946</v>
      </c>
      <c r="D37" s="116"/>
      <c r="E37" s="163"/>
      <c r="F37" s="116"/>
      <c r="G37" s="163"/>
      <c r="H37" s="116"/>
      <c r="I37" s="116"/>
      <c r="J37" s="163"/>
    </row>
    <row r="38" spans="1:10" s="146" customFormat="1" ht="91" x14ac:dyDescent="0.3">
      <c r="A38" s="119" t="s">
        <v>29</v>
      </c>
      <c r="B38" s="119" t="s">
        <v>251</v>
      </c>
      <c r="C38" s="120"/>
      <c r="D38" s="116"/>
      <c r="E38" s="163"/>
      <c r="F38" s="116"/>
      <c r="G38" s="163"/>
      <c r="H38" s="116"/>
      <c r="I38" s="116"/>
      <c r="J38" s="163"/>
    </row>
    <row r="39" spans="1:10" s="146" customFormat="1" ht="65" x14ac:dyDescent="0.3">
      <c r="A39" s="119" t="s">
        <v>29</v>
      </c>
      <c r="B39" s="119" t="s">
        <v>252</v>
      </c>
      <c r="C39" s="120"/>
      <c r="D39" s="116"/>
      <c r="E39" s="163"/>
      <c r="F39" s="116"/>
      <c r="G39" s="163"/>
      <c r="H39" s="116"/>
      <c r="I39" s="116"/>
      <c r="J39" s="163"/>
    </row>
    <row r="40" spans="1:10" s="146" customFormat="1" ht="52" x14ac:dyDescent="0.3">
      <c r="A40" s="119" t="s">
        <v>9</v>
      </c>
      <c r="B40" s="119" t="s">
        <v>20</v>
      </c>
      <c r="C40" s="120"/>
      <c r="D40" s="116"/>
      <c r="E40" s="163"/>
      <c r="F40" s="116"/>
      <c r="G40" s="163"/>
      <c r="H40" s="116"/>
      <c r="I40" s="116"/>
      <c r="J40" s="163"/>
    </row>
    <row r="41" spans="1:10" s="146" customFormat="1" ht="39" x14ac:dyDescent="0.3">
      <c r="A41" s="119" t="s">
        <v>9</v>
      </c>
      <c r="B41" s="119" t="s">
        <v>19</v>
      </c>
      <c r="C41" s="120"/>
      <c r="D41" s="116"/>
      <c r="E41" s="163"/>
      <c r="F41" s="116"/>
      <c r="G41" s="163"/>
      <c r="H41" s="116"/>
      <c r="I41" s="116"/>
      <c r="J41" s="163"/>
    </row>
    <row r="42" spans="1:10" x14ac:dyDescent="0.35">
      <c r="E42" s="98"/>
      <c r="G42" s="98"/>
      <c r="J42" s="98"/>
    </row>
    <row r="43" spans="1:10" s="156" customFormat="1" x14ac:dyDescent="0.3">
      <c r="A43" s="98"/>
      <c r="B43" s="98"/>
      <c r="C43" s="165" t="s">
        <v>238</v>
      </c>
      <c r="D43" s="154">
        <f t="shared" ref="D43:J43" si="0">SUM(D5:D41)</f>
        <v>0</v>
      </c>
      <c r="E43" s="154">
        <f t="shared" si="0"/>
        <v>0</v>
      </c>
      <c r="F43" s="154">
        <f t="shared" si="0"/>
        <v>3</v>
      </c>
      <c r="G43" s="166">
        <f t="shared" si="0"/>
        <v>6250</v>
      </c>
      <c r="H43" s="154">
        <f t="shared" si="0"/>
        <v>45</v>
      </c>
      <c r="I43" s="154">
        <f t="shared" si="0"/>
        <v>97</v>
      </c>
      <c r="J43" s="166">
        <f t="shared" si="0"/>
        <v>1188978</v>
      </c>
    </row>
    <row r="44" spans="1:10" x14ac:dyDescent="0.35">
      <c r="C44" s="167"/>
      <c r="D44" s="132"/>
      <c r="E44" s="168"/>
      <c r="F44" s="132"/>
      <c r="G44" s="168"/>
      <c r="H44" s="168"/>
      <c r="I44" s="132"/>
      <c r="J44" s="98"/>
    </row>
    <row r="45" spans="1:10" x14ac:dyDescent="0.35">
      <c r="B45" s="157" t="s">
        <v>194</v>
      </c>
      <c r="C45" s="169" t="s">
        <v>195</v>
      </c>
      <c r="D45" s="91" t="s">
        <v>196</v>
      </c>
      <c r="F45" s="344"/>
      <c r="G45" s="344"/>
      <c r="H45" s="170"/>
      <c r="J45" s="98"/>
    </row>
    <row r="46" spans="1:10" ht="39" x14ac:dyDescent="0.35">
      <c r="B46" s="159" t="s">
        <v>197</v>
      </c>
      <c r="C46" s="115">
        <f>F43+H43+I43</f>
        <v>145</v>
      </c>
      <c r="D46" s="114">
        <f>G43+J43</f>
        <v>1195228</v>
      </c>
      <c r="F46" s="168"/>
      <c r="G46" s="171"/>
      <c r="H46" s="172"/>
      <c r="I46" s="172"/>
      <c r="J46" s="172"/>
    </row>
    <row r="47" spans="1:10" x14ac:dyDescent="0.35">
      <c r="B47" s="159" t="s">
        <v>198</v>
      </c>
      <c r="C47" s="115">
        <f>F43</f>
        <v>3</v>
      </c>
      <c r="D47" s="114">
        <f>G43</f>
        <v>6250</v>
      </c>
      <c r="E47" s="98"/>
      <c r="F47" s="168"/>
      <c r="G47" s="172"/>
      <c r="H47" s="172"/>
      <c r="I47" s="172"/>
      <c r="J47" s="172"/>
    </row>
    <row r="48" spans="1:10" ht="26" x14ac:dyDescent="0.35">
      <c r="B48" s="159" t="s">
        <v>199</v>
      </c>
      <c r="C48" s="115">
        <f>I43</f>
        <v>97</v>
      </c>
      <c r="D48" s="114">
        <f>J43</f>
        <v>1188978</v>
      </c>
      <c r="E48" s="98"/>
      <c r="F48" s="173"/>
      <c r="G48" s="174"/>
      <c r="H48" s="174"/>
      <c r="I48" s="174"/>
      <c r="J48" s="175"/>
    </row>
    <row r="49" spans="2:10" ht="26" x14ac:dyDescent="0.35">
      <c r="B49" s="159" t="s">
        <v>200</v>
      </c>
      <c r="C49" s="115">
        <f>I43+F43</f>
        <v>100</v>
      </c>
      <c r="D49" s="114">
        <f>J43+G43</f>
        <v>1195228</v>
      </c>
      <c r="E49" s="98"/>
      <c r="F49" s="173"/>
      <c r="G49" s="174"/>
      <c r="H49" s="174"/>
      <c r="I49" s="174"/>
      <c r="J49" s="174"/>
    </row>
    <row r="50" spans="2:10" x14ac:dyDescent="0.35">
      <c r="C50" s="167"/>
      <c r="D50" s="168"/>
      <c r="E50" s="98"/>
      <c r="F50" s="176"/>
      <c r="G50" s="177"/>
      <c r="H50" s="177"/>
      <c r="I50" s="177"/>
      <c r="J50" s="177"/>
    </row>
    <row r="51" spans="2:10" x14ac:dyDescent="0.35">
      <c r="B51" s="157" t="s">
        <v>70</v>
      </c>
      <c r="C51" s="169" t="s">
        <v>195</v>
      </c>
      <c r="D51" s="91" t="s">
        <v>196</v>
      </c>
      <c r="E51" s="98"/>
      <c r="F51" s="173"/>
      <c r="G51" s="178"/>
      <c r="H51" s="178"/>
      <c r="I51" s="178"/>
      <c r="J51" s="178"/>
    </row>
    <row r="52" spans="2:10" ht="39" x14ac:dyDescent="0.35">
      <c r="B52" s="159" t="s">
        <v>197</v>
      </c>
      <c r="C52" s="115">
        <v>37</v>
      </c>
      <c r="D52" s="114">
        <v>242264.17000000004</v>
      </c>
      <c r="E52" s="98"/>
      <c r="F52" s="173"/>
      <c r="G52" s="179"/>
      <c r="H52" s="179"/>
      <c r="I52" s="179"/>
      <c r="J52" s="179"/>
    </row>
    <row r="53" spans="2:10" x14ac:dyDescent="0.35">
      <c r="B53" s="159" t="s">
        <v>198</v>
      </c>
      <c r="C53" s="115">
        <v>1</v>
      </c>
      <c r="D53" s="114">
        <v>2500</v>
      </c>
      <c r="E53" s="98"/>
      <c r="F53" s="176"/>
      <c r="G53" s="177"/>
      <c r="H53" s="177"/>
      <c r="I53" s="177"/>
      <c r="J53" s="177"/>
    </row>
    <row r="54" spans="2:10" ht="26" x14ac:dyDescent="0.35">
      <c r="B54" s="159" t="s">
        <v>199</v>
      </c>
      <c r="C54" s="115">
        <v>23</v>
      </c>
      <c r="D54" s="114">
        <v>239764.17000000004</v>
      </c>
      <c r="E54" s="98"/>
      <c r="F54" s="173"/>
      <c r="G54" s="178"/>
      <c r="H54" s="179"/>
      <c r="I54" s="179"/>
      <c r="J54" s="179"/>
    </row>
    <row r="55" spans="2:10" ht="26" x14ac:dyDescent="0.35">
      <c r="B55" s="159" t="s">
        <v>200</v>
      </c>
      <c r="C55" s="115">
        <v>24</v>
      </c>
      <c r="D55" s="114">
        <v>242264.17000000004</v>
      </c>
      <c r="E55" s="98"/>
      <c r="F55" s="173"/>
      <c r="G55" s="179"/>
      <c r="H55" s="179"/>
      <c r="I55" s="179"/>
      <c r="J55" s="179"/>
    </row>
    <row r="56" spans="2:10" x14ac:dyDescent="0.35">
      <c r="E56" s="98"/>
      <c r="F56" s="176"/>
      <c r="G56" s="177"/>
      <c r="H56" s="177"/>
      <c r="I56" s="177"/>
      <c r="J56" s="177"/>
    </row>
    <row r="57" spans="2:10" ht="26" x14ac:dyDescent="0.35">
      <c r="B57" s="98" t="s">
        <v>230</v>
      </c>
      <c r="C57" s="169" t="s">
        <v>195</v>
      </c>
      <c r="D57" s="91" t="s">
        <v>196</v>
      </c>
      <c r="E57" s="98"/>
      <c r="F57" s="173"/>
      <c r="G57" s="178"/>
      <c r="H57" s="178"/>
      <c r="I57" s="178"/>
      <c r="J57" s="178"/>
    </row>
    <row r="58" spans="2:10" ht="39" x14ac:dyDescent="0.35">
      <c r="B58" s="159" t="s">
        <v>197</v>
      </c>
      <c r="C58" s="115">
        <f>+C46-C52</f>
        <v>108</v>
      </c>
      <c r="D58" s="114">
        <f>+D46-D52</f>
        <v>952963.83</v>
      </c>
      <c r="E58" s="98"/>
      <c r="F58" s="173"/>
      <c r="G58" s="178"/>
      <c r="H58" s="179"/>
      <c r="I58" s="178"/>
      <c r="J58" s="175"/>
    </row>
    <row r="59" spans="2:10" x14ac:dyDescent="0.35">
      <c r="B59" s="159" t="s">
        <v>198</v>
      </c>
      <c r="C59" s="115">
        <f t="shared" ref="C59:D61" si="1">+C47-C53</f>
        <v>2</v>
      </c>
      <c r="D59" s="114">
        <f t="shared" si="1"/>
        <v>3750</v>
      </c>
      <c r="F59" s="176"/>
      <c r="G59" s="180"/>
      <c r="H59" s="177"/>
      <c r="I59" s="180"/>
      <c r="J59" s="177"/>
    </row>
    <row r="60" spans="2:10" ht="26" x14ac:dyDescent="0.35">
      <c r="B60" s="159" t="s">
        <v>199</v>
      </c>
      <c r="C60" s="115">
        <f t="shared" si="1"/>
        <v>74</v>
      </c>
      <c r="D60" s="114">
        <f t="shared" si="1"/>
        <v>949213.83</v>
      </c>
      <c r="F60" s="173"/>
      <c r="G60" s="177"/>
      <c r="H60" s="177"/>
      <c r="I60" s="177"/>
      <c r="J60" s="177"/>
    </row>
    <row r="61" spans="2:10" ht="26" x14ac:dyDescent="0.35">
      <c r="B61" s="159" t="s">
        <v>200</v>
      </c>
      <c r="C61" s="115">
        <f t="shared" si="1"/>
        <v>76</v>
      </c>
      <c r="D61" s="114">
        <f>+D59+D60</f>
        <v>952963.83</v>
      </c>
    </row>
  </sheetData>
  <autoFilter ref="A4:J41" xr:uid="{00000000-0009-0000-0000-00001A000000}"/>
  <mergeCells count="1">
    <mergeCell ref="F45:G45"/>
  </mergeCells>
  <conditionalFormatting sqref="A8:B11">
    <cfRule type="cellIs" dxfId="17" priority="22" stopIfTrue="1" operator="equal">
      <formula>"&lt;&gt;"""""</formula>
    </cfRule>
  </conditionalFormatting>
  <conditionalFormatting sqref="A12:C41">
    <cfRule type="cellIs" dxfId="16" priority="14" stopIfTrue="1" operator="equal">
      <formula>"&lt;&gt;"""""</formula>
    </cfRule>
  </conditionalFormatting>
  <conditionalFormatting sqref="B5:B7">
    <cfRule type="cellIs" dxfId="15" priority="1" stopIfTrue="1" operator="equal">
      <formula>"&lt;&gt;"""""</formula>
    </cfRule>
  </conditionalFormatting>
  <conditionalFormatting sqref="B1:C2">
    <cfRule type="cellIs" dxfId="14" priority="34" stopIfTrue="1" operator="equal">
      <formula>"&lt;&gt;"""""</formula>
    </cfRule>
  </conditionalFormatting>
  <conditionalFormatting sqref="C5:C11">
    <cfRule type="cellIs" dxfId="13" priority="2" stopIfTrue="1" operator="equal">
      <formula>"&lt;&gt;"""""</formula>
    </cfRule>
  </conditionalFormatting>
  <conditionalFormatting sqref="C43:J43">
    <cfRule type="cellIs" dxfId="12" priority="8" stopIfTrue="1" operator="equal">
      <formula>"&lt;&gt;"""""</formula>
    </cfRule>
  </conditionalFormatting>
  <conditionalFormatting sqref="D5:J41">
    <cfRule type="cellIs" dxfId="11" priority="3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248"/>
  <sheetViews>
    <sheetView showGridLines="0" topLeftCell="B1" zoomScale="85" zoomScaleNormal="85" workbookViewId="0">
      <pane ySplit="4" topLeftCell="A5" activePane="bottomLeft" state="frozen"/>
      <selection pane="bottomLeft"/>
    </sheetView>
  </sheetViews>
  <sheetFormatPr defaultColWidth="18.54296875" defaultRowHeight="13" x14ac:dyDescent="0.35"/>
  <cols>
    <col min="1" max="1" width="35.7265625" style="98" customWidth="1"/>
    <col min="2" max="2" width="64.26953125" style="98" customWidth="1"/>
    <col min="3" max="3" width="18.54296875" style="183" customWidth="1"/>
    <col min="4" max="4" width="14.26953125" style="183" customWidth="1"/>
    <col min="5" max="5" width="14.26953125" style="195" customWidth="1"/>
    <col min="6" max="6" width="14.26953125" style="183" customWidth="1"/>
    <col min="7" max="7" width="14.26953125" style="195" customWidth="1"/>
    <col min="8" max="9" width="14.26953125" style="183" customWidth="1"/>
    <col min="10" max="10" width="14.26953125" style="195" customWidth="1"/>
    <col min="11" max="16384" width="18.54296875" style="183"/>
  </cols>
  <sheetData>
    <row r="1" spans="1:10" s="145" customFormat="1" x14ac:dyDescent="0.3">
      <c r="A1" s="105" t="s">
        <v>201</v>
      </c>
      <c r="B1" s="181" t="s">
        <v>49</v>
      </c>
      <c r="C1" s="143"/>
      <c r="D1" s="143"/>
      <c r="E1" s="143"/>
      <c r="F1" s="143"/>
      <c r="G1" s="143"/>
      <c r="H1" s="143"/>
      <c r="I1" s="143"/>
      <c r="J1" s="143"/>
    </row>
    <row r="2" spans="1:10" s="145" customFormat="1" x14ac:dyDescent="0.3">
      <c r="A2" s="105" t="s">
        <v>203</v>
      </c>
      <c r="B2" s="181">
        <v>2019</v>
      </c>
      <c r="C2" s="143"/>
      <c r="D2" s="143"/>
      <c r="E2" s="143"/>
      <c r="F2" s="143"/>
      <c r="G2" s="143"/>
      <c r="H2" s="143"/>
      <c r="I2" s="143"/>
      <c r="J2" s="143"/>
    </row>
    <row r="3" spans="1:10" x14ac:dyDescent="0.3">
      <c r="A3" s="130"/>
      <c r="B3" s="101"/>
      <c r="C3" s="143"/>
      <c r="D3" s="182"/>
      <c r="E3" s="182"/>
      <c r="F3" s="182"/>
      <c r="G3" s="182"/>
      <c r="H3" s="182"/>
      <c r="I3" s="182"/>
      <c r="J3" s="182"/>
    </row>
    <row r="4" spans="1:10" s="146" customFormat="1" ht="26" x14ac:dyDescent="0.3">
      <c r="A4" s="105" t="s">
        <v>185</v>
      </c>
      <c r="B4" s="105" t="s">
        <v>186</v>
      </c>
      <c r="C4" s="105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0" s="186" customFormat="1" ht="26" x14ac:dyDescent="0.3">
      <c r="A5" s="111" t="s">
        <v>51</v>
      </c>
      <c r="B5" s="111" t="s">
        <v>253</v>
      </c>
      <c r="C5" s="184"/>
      <c r="D5" s="149"/>
      <c r="E5" s="185"/>
      <c r="F5" s="149"/>
      <c r="G5" s="185"/>
      <c r="H5" s="149"/>
      <c r="I5" s="149"/>
      <c r="J5" s="185"/>
    </row>
    <row r="6" spans="1:10" s="186" customFormat="1" ht="26" x14ac:dyDescent="0.3">
      <c r="A6" s="111" t="s">
        <v>51</v>
      </c>
      <c r="B6" s="111" t="s">
        <v>254</v>
      </c>
      <c r="C6" s="184"/>
      <c r="D6" s="149"/>
      <c r="E6" s="185"/>
      <c r="F6" s="149"/>
      <c r="G6" s="185"/>
      <c r="H6" s="149"/>
      <c r="I6" s="149"/>
      <c r="J6" s="185"/>
    </row>
    <row r="7" spans="1:10" s="186" customFormat="1" ht="26" x14ac:dyDescent="0.3">
      <c r="A7" s="111" t="s">
        <v>51</v>
      </c>
      <c r="B7" s="111" t="s">
        <v>52</v>
      </c>
      <c r="C7" s="184"/>
      <c r="D7" s="149"/>
      <c r="E7" s="185"/>
      <c r="F7" s="149"/>
      <c r="G7" s="185"/>
      <c r="H7" s="149"/>
      <c r="I7" s="149"/>
      <c r="J7" s="185"/>
    </row>
    <row r="8" spans="1:10" s="186" customFormat="1" ht="26" x14ac:dyDescent="0.3">
      <c r="A8" s="111" t="s">
        <v>51</v>
      </c>
      <c r="B8" s="111" t="s">
        <v>255</v>
      </c>
      <c r="C8" s="184"/>
      <c r="D8" s="149"/>
      <c r="E8" s="185"/>
      <c r="F8" s="149"/>
      <c r="G8" s="185"/>
      <c r="H8" s="149"/>
      <c r="I8" s="149"/>
      <c r="J8" s="185"/>
    </row>
    <row r="9" spans="1:10" s="186" customFormat="1" ht="26" x14ac:dyDescent="0.3">
      <c r="A9" s="111" t="s">
        <v>51</v>
      </c>
      <c r="B9" s="111" t="s">
        <v>64</v>
      </c>
      <c r="C9" s="120"/>
      <c r="D9" s="149"/>
      <c r="E9" s="185"/>
      <c r="F9" s="149"/>
      <c r="G9" s="185"/>
      <c r="H9" s="149"/>
      <c r="I9" s="149"/>
      <c r="J9" s="185"/>
    </row>
    <row r="10" spans="1:10" s="186" customFormat="1" ht="39" x14ac:dyDescent="0.3">
      <c r="A10" s="111" t="s">
        <v>18</v>
      </c>
      <c r="B10" s="111" t="s">
        <v>241</v>
      </c>
      <c r="C10" s="187"/>
      <c r="D10" s="149"/>
      <c r="E10" s="185"/>
      <c r="F10" s="149"/>
      <c r="G10" s="185"/>
      <c r="H10" s="149"/>
      <c r="I10" s="149"/>
      <c r="J10" s="185"/>
    </row>
    <row r="11" spans="1:10" s="186" customFormat="1" x14ac:dyDescent="0.3">
      <c r="A11" s="111" t="s">
        <v>37</v>
      </c>
      <c r="B11" s="111" t="s">
        <v>240</v>
      </c>
      <c r="C11" s="184"/>
      <c r="D11" s="149"/>
      <c r="E11" s="185"/>
      <c r="F11" s="149"/>
      <c r="G11" s="185"/>
      <c r="H11" s="149"/>
      <c r="I11" s="149"/>
      <c r="J11" s="185"/>
    </row>
    <row r="12" spans="1:10" s="186" customFormat="1" ht="26" x14ac:dyDescent="0.3">
      <c r="A12" s="111" t="s">
        <v>29</v>
      </c>
      <c r="B12" s="111" t="s">
        <v>256</v>
      </c>
      <c r="C12" s="184"/>
      <c r="D12" s="149"/>
      <c r="E12" s="185"/>
      <c r="F12" s="149"/>
      <c r="G12" s="185"/>
      <c r="H12" s="149"/>
      <c r="I12" s="149"/>
      <c r="J12" s="185"/>
    </row>
    <row r="13" spans="1:10" s="186" customFormat="1" ht="52" x14ac:dyDescent="0.3">
      <c r="A13" s="111" t="s">
        <v>21</v>
      </c>
      <c r="B13" s="111" t="s">
        <v>257</v>
      </c>
      <c r="C13" s="1"/>
      <c r="D13" s="149"/>
      <c r="E13" s="185"/>
      <c r="F13" s="149"/>
      <c r="G13" s="185"/>
      <c r="H13" s="149"/>
      <c r="I13" s="149"/>
      <c r="J13" s="185"/>
    </row>
    <row r="14" spans="1:10" s="186" customFormat="1" ht="26" x14ac:dyDescent="0.3">
      <c r="A14" s="119" t="s">
        <v>9</v>
      </c>
      <c r="B14" s="119" t="s">
        <v>11</v>
      </c>
      <c r="C14" s="184"/>
      <c r="D14" s="149"/>
      <c r="E14" s="185"/>
      <c r="F14" s="149"/>
      <c r="G14" s="185"/>
      <c r="H14" s="149"/>
      <c r="I14" s="149"/>
      <c r="J14" s="185"/>
    </row>
    <row r="15" spans="1:10" s="186" customFormat="1" ht="26" x14ac:dyDescent="0.3">
      <c r="A15" s="119" t="s">
        <v>9</v>
      </c>
      <c r="B15" s="119" t="s">
        <v>11</v>
      </c>
      <c r="C15" s="184"/>
      <c r="D15" s="149"/>
      <c r="E15" s="185"/>
      <c r="F15" s="149"/>
      <c r="G15" s="185"/>
      <c r="H15" s="149"/>
      <c r="I15" s="149"/>
      <c r="J15" s="185"/>
    </row>
    <row r="16" spans="1:10" s="186" customFormat="1" ht="26" x14ac:dyDescent="0.3">
      <c r="A16" s="119" t="s">
        <v>53</v>
      </c>
      <c r="B16" s="119" t="s">
        <v>258</v>
      </c>
      <c r="C16" s="8"/>
      <c r="D16" s="149"/>
      <c r="E16" s="185"/>
      <c r="F16" s="188"/>
      <c r="G16" s="189"/>
      <c r="H16" s="188"/>
      <c r="I16" s="188"/>
      <c r="J16" s="189"/>
    </row>
    <row r="17" spans="1:10" s="186" customFormat="1" ht="26" x14ac:dyDescent="0.3">
      <c r="A17" s="111" t="s">
        <v>56</v>
      </c>
      <c r="B17" s="111" t="s">
        <v>57</v>
      </c>
      <c r="C17" s="120"/>
      <c r="D17" s="188"/>
      <c r="E17" s="189"/>
      <c r="F17" s="188"/>
      <c r="G17" s="189"/>
      <c r="H17" s="188"/>
      <c r="I17" s="188"/>
      <c r="J17" s="189"/>
    </row>
    <row r="18" spans="1:10" s="186" customFormat="1" ht="26" x14ac:dyDescent="0.3">
      <c r="A18" s="111" t="s">
        <v>27</v>
      </c>
      <c r="B18" s="111" t="s">
        <v>28</v>
      </c>
      <c r="C18" s="184"/>
      <c r="D18" s="149"/>
      <c r="E18" s="185"/>
      <c r="F18" s="149"/>
      <c r="G18" s="185"/>
      <c r="H18" s="149"/>
      <c r="I18" s="149"/>
      <c r="J18" s="185"/>
    </row>
    <row r="19" spans="1:10" s="186" customFormat="1" ht="39" x14ac:dyDescent="0.3">
      <c r="A19" s="111" t="s">
        <v>9</v>
      </c>
      <c r="B19" s="119" t="s">
        <v>54</v>
      </c>
      <c r="C19" s="120"/>
      <c r="D19" s="188"/>
      <c r="E19" s="189"/>
      <c r="F19" s="188"/>
      <c r="G19" s="189"/>
      <c r="H19" s="188"/>
      <c r="I19" s="188"/>
      <c r="J19" s="189"/>
    </row>
    <row r="20" spans="1:10" s="186" customFormat="1" ht="26" x14ac:dyDescent="0.3">
      <c r="A20" s="111" t="s">
        <v>9</v>
      </c>
      <c r="B20" s="119" t="s">
        <v>12</v>
      </c>
      <c r="C20" s="184"/>
      <c r="D20" s="188"/>
      <c r="E20" s="189"/>
      <c r="F20" s="188"/>
      <c r="G20" s="189"/>
      <c r="H20" s="188"/>
      <c r="I20" s="188"/>
      <c r="J20" s="189"/>
    </row>
    <row r="21" spans="1:10" s="186" customFormat="1" ht="26" x14ac:dyDescent="0.3">
      <c r="A21" s="111" t="s">
        <v>9</v>
      </c>
      <c r="B21" s="119" t="s">
        <v>55</v>
      </c>
      <c r="C21" s="120"/>
      <c r="D21" s="188"/>
      <c r="E21" s="189"/>
      <c r="F21" s="188"/>
      <c r="G21" s="189"/>
      <c r="H21" s="188"/>
      <c r="I21" s="188"/>
      <c r="J21" s="189"/>
    </row>
    <row r="22" spans="1:10" s="186" customFormat="1" x14ac:dyDescent="0.3">
      <c r="A22" s="111" t="s">
        <v>25</v>
      </c>
      <c r="B22" s="119" t="s">
        <v>259</v>
      </c>
      <c r="C22" s="120"/>
      <c r="D22" s="188"/>
      <c r="E22" s="189"/>
      <c r="F22" s="188"/>
      <c r="G22" s="189"/>
      <c r="H22" s="188"/>
      <c r="I22" s="188"/>
      <c r="J22" s="189"/>
    </row>
    <row r="23" spans="1:10" s="186" customFormat="1" x14ac:dyDescent="0.3">
      <c r="A23" s="111" t="s">
        <v>25</v>
      </c>
      <c r="B23" s="119" t="s">
        <v>260</v>
      </c>
      <c r="C23" s="120"/>
      <c r="D23" s="188"/>
      <c r="E23" s="189"/>
      <c r="F23" s="188"/>
      <c r="G23" s="189"/>
      <c r="H23" s="188"/>
      <c r="I23" s="188"/>
      <c r="J23" s="189"/>
    </row>
    <row r="24" spans="1:10" s="186" customFormat="1" x14ac:dyDescent="0.3">
      <c r="A24" s="111" t="s">
        <v>25</v>
      </c>
      <c r="B24" s="119" t="s">
        <v>261</v>
      </c>
      <c r="C24" s="120"/>
      <c r="D24" s="188"/>
      <c r="E24" s="189"/>
      <c r="F24" s="188"/>
      <c r="G24" s="189"/>
      <c r="H24" s="188"/>
      <c r="I24" s="188"/>
      <c r="J24" s="189"/>
    </row>
    <row r="25" spans="1:10" s="186" customFormat="1" x14ac:dyDescent="0.3">
      <c r="A25" s="111" t="s">
        <v>25</v>
      </c>
      <c r="B25" s="119" t="s">
        <v>262</v>
      </c>
      <c r="C25" s="120"/>
      <c r="D25" s="188"/>
      <c r="E25" s="189"/>
      <c r="F25" s="188"/>
      <c r="G25" s="189"/>
      <c r="H25" s="188"/>
      <c r="I25" s="188"/>
      <c r="J25" s="189"/>
    </row>
    <row r="26" spans="1:10" s="186" customFormat="1" x14ac:dyDescent="0.3">
      <c r="A26" s="111" t="s">
        <v>25</v>
      </c>
      <c r="B26" s="119" t="s">
        <v>263</v>
      </c>
      <c r="C26" s="120"/>
      <c r="D26" s="188"/>
      <c r="E26" s="189"/>
      <c r="F26" s="188"/>
      <c r="G26" s="189"/>
      <c r="H26" s="188"/>
      <c r="I26" s="188"/>
      <c r="J26" s="189"/>
    </row>
    <row r="27" spans="1:10" s="186" customFormat="1" x14ac:dyDescent="0.3">
      <c r="A27" s="111" t="s">
        <v>25</v>
      </c>
      <c r="B27" s="119" t="s">
        <v>264</v>
      </c>
      <c r="C27" s="120"/>
      <c r="D27" s="188"/>
      <c r="E27" s="189"/>
      <c r="F27" s="188"/>
      <c r="G27" s="189"/>
      <c r="H27" s="188"/>
      <c r="I27" s="188"/>
      <c r="J27" s="189"/>
    </row>
    <row r="28" spans="1:10" s="186" customFormat="1" x14ac:dyDescent="0.3">
      <c r="A28" s="111" t="s">
        <v>25</v>
      </c>
      <c r="B28" s="119" t="s">
        <v>265</v>
      </c>
      <c r="C28" s="120"/>
      <c r="D28" s="188"/>
      <c r="E28" s="189"/>
      <c r="F28" s="188"/>
      <c r="G28" s="189"/>
      <c r="H28" s="188"/>
      <c r="I28" s="188"/>
      <c r="J28" s="189"/>
    </row>
    <row r="29" spans="1:10" s="186" customFormat="1" ht="26" x14ac:dyDescent="0.3">
      <c r="A29" s="111" t="s">
        <v>25</v>
      </c>
      <c r="B29" s="119" t="s">
        <v>61</v>
      </c>
      <c r="C29" s="1"/>
      <c r="D29" s="149"/>
      <c r="E29" s="185"/>
      <c r="F29" s="149"/>
      <c r="G29" s="185"/>
      <c r="H29" s="149"/>
      <c r="I29" s="149"/>
      <c r="J29" s="185"/>
    </row>
    <row r="30" spans="1:10" s="186" customFormat="1" ht="26" x14ac:dyDescent="0.3">
      <c r="A30" s="111" t="s">
        <v>25</v>
      </c>
      <c r="B30" s="119" t="s">
        <v>39</v>
      </c>
      <c r="C30" s="1"/>
      <c r="D30" s="149"/>
      <c r="E30" s="185"/>
      <c r="F30" s="149"/>
      <c r="G30" s="185"/>
      <c r="H30" s="149"/>
      <c r="I30" s="149"/>
      <c r="J30" s="185"/>
    </row>
    <row r="31" spans="1:10" s="186" customFormat="1" ht="26" x14ac:dyDescent="0.3">
      <c r="A31" s="111" t="s">
        <v>25</v>
      </c>
      <c r="B31" s="119" t="s">
        <v>40</v>
      </c>
      <c r="C31" s="1"/>
      <c r="D31" s="149"/>
      <c r="E31" s="185"/>
      <c r="F31" s="149"/>
      <c r="G31" s="185"/>
      <c r="H31" s="149"/>
      <c r="I31" s="149"/>
      <c r="J31" s="185"/>
    </row>
    <row r="32" spans="1:10" s="186" customFormat="1" ht="26" x14ac:dyDescent="0.3">
      <c r="A32" s="111" t="s">
        <v>25</v>
      </c>
      <c r="B32" s="119" t="s">
        <v>266</v>
      </c>
      <c r="C32" s="1"/>
      <c r="D32" s="149"/>
      <c r="E32" s="185"/>
      <c r="F32" s="149"/>
      <c r="G32" s="185"/>
      <c r="H32" s="149"/>
      <c r="I32" s="149"/>
      <c r="J32" s="185"/>
    </row>
    <row r="33" spans="1:10" s="186" customFormat="1" ht="26" x14ac:dyDescent="0.3">
      <c r="A33" s="111" t="s">
        <v>25</v>
      </c>
      <c r="B33" s="119" t="s">
        <v>43</v>
      </c>
      <c r="C33" s="1"/>
      <c r="D33" s="149"/>
      <c r="E33" s="185"/>
      <c r="F33" s="149"/>
      <c r="G33" s="185"/>
      <c r="H33" s="149"/>
      <c r="I33" s="149"/>
      <c r="J33" s="185"/>
    </row>
    <row r="34" spans="1:10" s="186" customFormat="1" ht="26" x14ac:dyDescent="0.3">
      <c r="A34" s="111" t="s">
        <v>25</v>
      </c>
      <c r="B34" s="119" t="s">
        <v>48</v>
      </c>
      <c r="C34" s="1"/>
      <c r="D34" s="149"/>
      <c r="E34" s="185"/>
      <c r="F34" s="149"/>
      <c r="G34" s="185"/>
      <c r="H34" s="149"/>
      <c r="I34" s="149"/>
      <c r="J34" s="185"/>
    </row>
    <row r="35" spans="1:10" s="186" customFormat="1" ht="26" x14ac:dyDescent="0.3">
      <c r="A35" s="111" t="s">
        <v>25</v>
      </c>
      <c r="B35" s="119" t="s">
        <v>267</v>
      </c>
      <c r="C35" s="1"/>
      <c r="D35" s="149"/>
      <c r="E35" s="185"/>
      <c r="F35" s="149"/>
      <c r="G35" s="185"/>
      <c r="H35" s="149"/>
      <c r="I35" s="149"/>
      <c r="J35" s="185"/>
    </row>
    <row r="36" spans="1:10" ht="14.5" x14ac:dyDescent="0.35">
      <c r="A36" s="98" t="s">
        <v>56</v>
      </c>
      <c r="B36" s="98" t="s">
        <v>56</v>
      </c>
      <c r="C36" s="190" t="s">
        <v>364</v>
      </c>
      <c r="E36" s="191"/>
      <c r="G36" s="191"/>
      <c r="I36" s="215">
        <v>2</v>
      </c>
      <c r="J36" s="215">
        <v>10148.84</v>
      </c>
    </row>
    <row r="37" spans="1:10" s="186" customFormat="1" ht="26" x14ac:dyDescent="0.3">
      <c r="A37" s="111" t="s">
        <v>29</v>
      </c>
      <c r="B37" s="119" t="s">
        <v>65</v>
      </c>
      <c r="C37" s="120"/>
      <c r="D37" s="188"/>
      <c r="E37" s="189"/>
      <c r="F37" s="188"/>
      <c r="G37" s="189"/>
      <c r="H37" s="188"/>
      <c r="I37" s="188"/>
      <c r="J37" s="189"/>
    </row>
    <row r="38" spans="1:10" s="186" customFormat="1" ht="26" x14ac:dyDescent="0.3">
      <c r="A38" s="119" t="s">
        <v>23</v>
      </c>
      <c r="B38" s="119" t="s">
        <v>24</v>
      </c>
      <c r="C38" s="120"/>
      <c r="D38" s="188"/>
      <c r="E38" s="189"/>
      <c r="F38" s="188"/>
      <c r="G38" s="189"/>
      <c r="H38" s="188"/>
      <c r="I38" s="188"/>
      <c r="J38" s="189"/>
    </row>
    <row r="39" spans="1:10" s="186" customFormat="1" x14ac:dyDescent="0.3">
      <c r="A39" s="111" t="s">
        <v>59</v>
      </c>
      <c r="B39" s="111" t="s">
        <v>60</v>
      </c>
      <c r="C39" s="184"/>
      <c r="D39" s="149"/>
      <c r="E39" s="185"/>
      <c r="F39" s="149"/>
      <c r="G39" s="185"/>
      <c r="H39" s="149"/>
      <c r="I39" s="149"/>
      <c r="J39" s="185"/>
    </row>
    <row r="41" spans="1:10" x14ac:dyDescent="0.35">
      <c r="C41" s="192" t="s">
        <v>193</v>
      </c>
      <c r="D41" s="193">
        <f t="shared" ref="D41:J41" si="0">SUM(D5:D39)</f>
        <v>0</v>
      </c>
      <c r="E41" s="193">
        <f t="shared" si="0"/>
        <v>0</v>
      </c>
      <c r="F41" s="193">
        <f t="shared" si="0"/>
        <v>0</v>
      </c>
      <c r="G41" s="194">
        <f t="shared" si="0"/>
        <v>0</v>
      </c>
      <c r="H41" s="193">
        <f t="shared" si="0"/>
        <v>0</v>
      </c>
      <c r="I41" s="193">
        <f t="shared" si="0"/>
        <v>2</v>
      </c>
      <c r="J41" s="194">
        <f t="shared" si="0"/>
        <v>10148.84</v>
      </c>
    </row>
    <row r="42" spans="1:10" x14ac:dyDescent="0.35">
      <c r="D42" s="195"/>
      <c r="E42" s="196"/>
      <c r="F42" s="195"/>
      <c r="G42" s="196"/>
      <c r="H42" s="196"/>
      <c r="I42" s="195"/>
      <c r="J42" s="183"/>
    </row>
    <row r="43" spans="1:10" x14ac:dyDescent="0.35">
      <c r="D43" s="195"/>
      <c r="F43" s="195"/>
      <c r="H43" s="195"/>
      <c r="I43" s="195"/>
      <c r="J43" s="183"/>
    </row>
    <row r="44" spans="1:10" x14ac:dyDescent="0.35">
      <c r="B44" s="197" t="s">
        <v>194</v>
      </c>
      <c r="C44" s="198" t="s">
        <v>195</v>
      </c>
      <c r="D44" s="199" t="s">
        <v>196</v>
      </c>
      <c r="F44" s="345"/>
      <c r="G44" s="345"/>
    </row>
    <row r="45" spans="1:10" x14ac:dyDescent="0.35">
      <c r="B45" s="200" t="s">
        <v>197</v>
      </c>
      <c r="C45" s="149">
        <f>F41+H41+I41</f>
        <v>2</v>
      </c>
      <c r="D45" s="185">
        <f>G41+J41</f>
        <v>10148.84</v>
      </c>
      <c r="E45" s="183"/>
      <c r="J45" s="183"/>
    </row>
    <row r="46" spans="1:10" x14ac:dyDescent="0.35">
      <c r="B46" s="200" t="s">
        <v>198</v>
      </c>
      <c r="C46" s="149">
        <f>F41</f>
        <v>0</v>
      </c>
      <c r="D46" s="185">
        <f>G41</f>
        <v>0</v>
      </c>
      <c r="E46" s="183"/>
      <c r="J46" s="183"/>
    </row>
    <row r="47" spans="1:10" x14ac:dyDescent="0.35">
      <c r="B47" s="200" t="s">
        <v>199</v>
      </c>
      <c r="C47" s="149">
        <f>I41</f>
        <v>2</v>
      </c>
      <c r="D47" s="185">
        <f>J41</f>
        <v>10148.84</v>
      </c>
      <c r="E47" s="183"/>
      <c r="J47" s="183"/>
    </row>
    <row r="48" spans="1:10" x14ac:dyDescent="0.35">
      <c r="B48" s="200" t="s">
        <v>200</v>
      </c>
      <c r="C48" s="149">
        <f>C47+C46</f>
        <v>2</v>
      </c>
      <c r="D48" s="185">
        <f>D47+D46</f>
        <v>10148.84</v>
      </c>
      <c r="E48" s="183"/>
      <c r="J48" s="183"/>
    </row>
    <row r="49" spans="2:10" x14ac:dyDescent="0.35">
      <c r="B49" s="201"/>
      <c r="E49" s="183"/>
      <c r="J49" s="183"/>
    </row>
    <row r="50" spans="2:10" x14ac:dyDescent="0.35">
      <c r="E50" s="183"/>
      <c r="J50" s="183"/>
    </row>
    <row r="51" spans="2:10" x14ac:dyDescent="0.35">
      <c r="E51" s="183"/>
      <c r="J51" s="183"/>
    </row>
    <row r="52" spans="2:10" x14ac:dyDescent="0.35">
      <c r="E52" s="183"/>
      <c r="J52" s="183"/>
    </row>
    <row r="53" spans="2:10" x14ac:dyDescent="0.35">
      <c r="E53" s="183"/>
      <c r="J53" s="183"/>
    </row>
    <row r="54" spans="2:10" x14ac:dyDescent="0.35">
      <c r="E54" s="183"/>
      <c r="J54" s="183"/>
    </row>
    <row r="55" spans="2:10" x14ac:dyDescent="0.35">
      <c r="E55" s="183"/>
      <c r="J55" s="183"/>
    </row>
    <row r="56" spans="2:10" x14ac:dyDescent="0.35">
      <c r="E56" s="183"/>
      <c r="J56" s="183"/>
    </row>
    <row r="57" spans="2:10" x14ac:dyDescent="0.35">
      <c r="E57" s="183"/>
      <c r="J57" s="183"/>
    </row>
    <row r="58" spans="2:10" x14ac:dyDescent="0.35">
      <c r="E58" s="183"/>
      <c r="J58" s="183"/>
    </row>
    <row r="59" spans="2:10" x14ac:dyDescent="0.35">
      <c r="E59" s="183"/>
      <c r="J59" s="183"/>
    </row>
    <row r="60" spans="2:10" x14ac:dyDescent="0.35">
      <c r="E60" s="183"/>
      <c r="J60" s="183"/>
    </row>
    <row r="61" spans="2:10" x14ac:dyDescent="0.35">
      <c r="E61" s="183"/>
      <c r="G61" s="183"/>
      <c r="J61" s="183"/>
    </row>
    <row r="62" spans="2:10" x14ac:dyDescent="0.35">
      <c r="E62" s="183"/>
      <c r="G62" s="183"/>
      <c r="J62" s="183"/>
    </row>
    <row r="63" spans="2:10" x14ac:dyDescent="0.35">
      <c r="E63" s="183"/>
      <c r="G63" s="183"/>
      <c r="J63" s="183"/>
    </row>
    <row r="64" spans="2:10" x14ac:dyDescent="0.35">
      <c r="E64" s="183"/>
      <c r="G64" s="183"/>
      <c r="J64" s="183"/>
    </row>
    <row r="65" spans="5:10" x14ac:dyDescent="0.35">
      <c r="E65" s="183"/>
      <c r="G65" s="183"/>
      <c r="J65" s="183"/>
    </row>
    <row r="66" spans="5:10" x14ac:dyDescent="0.35">
      <c r="E66" s="183"/>
      <c r="G66" s="183"/>
      <c r="J66" s="183"/>
    </row>
    <row r="67" spans="5:10" x14ac:dyDescent="0.35">
      <c r="E67" s="183"/>
      <c r="G67" s="183"/>
      <c r="J67" s="183"/>
    </row>
    <row r="68" spans="5:10" x14ac:dyDescent="0.35">
      <c r="E68" s="183"/>
      <c r="G68" s="183"/>
      <c r="J68" s="183"/>
    </row>
    <row r="69" spans="5:10" x14ac:dyDescent="0.35">
      <c r="E69" s="183"/>
      <c r="G69" s="183"/>
      <c r="J69" s="183"/>
    </row>
    <row r="70" spans="5:10" x14ac:dyDescent="0.35">
      <c r="E70" s="183"/>
      <c r="G70" s="183"/>
      <c r="J70" s="183"/>
    </row>
    <row r="71" spans="5:10" x14ac:dyDescent="0.35">
      <c r="E71" s="183"/>
      <c r="G71" s="183"/>
      <c r="J71" s="183"/>
    </row>
    <row r="72" spans="5:10" x14ac:dyDescent="0.35">
      <c r="E72" s="183"/>
      <c r="G72" s="183"/>
      <c r="J72" s="183"/>
    </row>
    <row r="73" spans="5:10" x14ac:dyDescent="0.35">
      <c r="E73" s="183"/>
      <c r="G73" s="183"/>
      <c r="J73" s="183"/>
    </row>
    <row r="74" spans="5:10" x14ac:dyDescent="0.35">
      <c r="E74" s="183"/>
      <c r="G74" s="183"/>
      <c r="J74" s="183"/>
    </row>
    <row r="75" spans="5:10" x14ac:dyDescent="0.35">
      <c r="E75" s="183"/>
      <c r="G75" s="183"/>
      <c r="J75" s="183"/>
    </row>
    <row r="76" spans="5:10" x14ac:dyDescent="0.35">
      <c r="E76" s="183"/>
      <c r="G76" s="183"/>
      <c r="J76" s="183"/>
    </row>
    <row r="77" spans="5:10" x14ac:dyDescent="0.35">
      <c r="E77" s="183"/>
      <c r="G77" s="183"/>
      <c r="J77" s="183"/>
    </row>
    <row r="78" spans="5:10" x14ac:dyDescent="0.35">
      <c r="E78" s="183"/>
      <c r="G78" s="183"/>
      <c r="J78" s="183"/>
    </row>
    <row r="79" spans="5:10" x14ac:dyDescent="0.35">
      <c r="E79" s="183"/>
      <c r="G79" s="183"/>
      <c r="J79" s="183"/>
    </row>
    <row r="80" spans="5:10" x14ac:dyDescent="0.35">
      <c r="E80" s="183"/>
      <c r="G80" s="183"/>
      <c r="J80" s="183"/>
    </row>
    <row r="81" spans="5:10" x14ac:dyDescent="0.35">
      <c r="E81" s="183"/>
      <c r="G81" s="183"/>
      <c r="J81" s="183"/>
    </row>
    <row r="82" spans="5:10" x14ac:dyDescent="0.35">
      <c r="E82" s="183"/>
      <c r="G82" s="183"/>
      <c r="J82" s="183"/>
    </row>
    <row r="83" spans="5:10" x14ac:dyDescent="0.35">
      <c r="E83" s="183"/>
      <c r="G83" s="183"/>
      <c r="J83" s="183"/>
    </row>
    <row r="84" spans="5:10" x14ac:dyDescent="0.35">
      <c r="E84" s="183"/>
      <c r="G84" s="183"/>
      <c r="J84" s="183"/>
    </row>
    <row r="85" spans="5:10" x14ac:dyDescent="0.35">
      <c r="E85" s="183"/>
      <c r="G85" s="183"/>
      <c r="J85" s="183"/>
    </row>
    <row r="86" spans="5:10" x14ac:dyDescent="0.35">
      <c r="E86" s="183"/>
      <c r="G86" s="183"/>
      <c r="J86" s="183"/>
    </row>
    <row r="87" spans="5:10" x14ac:dyDescent="0.35">
      <c r="E87" s="183"/>
      <c r="G87" s="183"/>
      <c r="J87" s="183"/>
    </row>
    <row r="88" spans="5:10" x14ac:dyDescent="0.35">
      <c r="E88" s="183"/>
      <c r="G88" s="183"/>
      <c r="J88" s="183"/>
    </row>
    <row r="89" spans="5:10" x14ac:dyDescent="0.35">
      <c r="E89" s="183"/>
      <c r="G89" s="183"/>
      <c r="J89" s="183"/>
    </row>
    <row r="90" spans="5:10" x14ac:dyDescent="0.35">
      <c r="E90" s="183"/>
      <c r="G90" s="183"/>
      <c r="J90" s="183"/>
    </row>
    <row r="91" spans="5:10" x14ac:dyDescent="0.35">
      <c r="E91" s="183"/>
      <c r="G91" s="183"/>
      <c r="J91" s="183"/>
    </row>
    <row r="92" spans="5:10" x14ac:dyDescent="0.35">
      <c r="E92" s="183"/>
      <c r="G92" s="183"/>
      <c r="J92" s="183"/>
    </row>
    <row r="93" spans="5:10" x14ac:dyDescent="0.35">
      <c r="E93" s="183"/>
      <c r="G93" s="183"/>
      <c r="J93" s="183"/>
    </row>
    <row r="94" spans="5:10" x14ac:dyDescent="0.35">
      <c r="E94" s="183"/>
      <c r="G94" s="183"/>
      <c r="J94" s="183"/>
    </row>
    <row r="95" spans="5:10" x14ac:dyDescent="0.35">
      <c r="E95" s="183"/>
      <c r="G95" s="183"/>
      <c r="J95" s="183"/>
    </row>
    <row r="96" spans="5:10" x14ac:dyDescent="0.35">
      <c r="E96" s="183"/>
      <c r="G96" s="183"/>
      <c r="J96" s="183"/>
    </row>
    <row r="97" spans="5:10" x14ac:dyDescent="0.35">
      <c r="E97" s="183"/>
      <c r="G97" s="183"/>
      <c r="J97" s="183"/>
    </row>
    <row r="98" spans="5:10" x14ac:dyDescent="0.35">
      <c r="E98" s="183"/>
      <c r="G98" s="183"/>
      <c r="J98" s="183"/>
    </row>
    <row r="99" spans="5:10" x14ac:dyDescent="0.35">
      <c r="E99" s="183"/>
      <c r="G99" s="183"/>
      <c r="J99" s="183"/>
    </row>
    <row r="100" spans="5:10" x14ac:dyDescent="0.35">
      <c r="E100" s="183"/>
      <c r="G100" s="183"/>
      <c r="J100" s="183"/>
    </row>
    <row r="101" spans="5:10" x14ac:dyDescent="0.35">
      <c r="E101" s="183"/>
      <c r="G101" s="183"/>
      <c r="J101" s="183"/>
    </row>
    <row r="102" spans="5:10" x14ac:dyDescent="0.35">
      <c r="E102" s="183"/>
      <c r="G102" s="183"/>
      <c r="J102" s="183"/>
    </row>
    <row r="103" spans="5:10" x14ac:dyDescent="0.35">
      <c r="E103" s="183"/>
      <c r="G103" s="183"/>
      <c r="J103" s="183"/>
    </row>
    <row r="104" spans="5:10" x14ac:dyDescent="0.35">
      <c r="E104" s="183"/>
      <c r="G104" s="183"/>
      <c r="J104" s="183"/>
    </row>
    <row r="105" spans="5:10" x14ac:dyDescent="0.35">
      <c r="E105" s="183"/>
      <c r="G105" s="183"/>
      <c r="J105" s="183"/>
    </row>
    <row r="106" spans="5:10" x14ac:dyDescent="0.35">
      <c r="E106" s="183"/>
      <c r="G106" s="183"/>
      <c r="J106" s="183"/>
    </row>
    <row r="107" spans="5:10" x14ac:dyDescent="0.35">
      <c r="E107" s="183"/>
      <c r="G107" s="183"/>
      <c r="J107" s="183"/>
    </row>
    <row r="108" spans="5:10" x14ac:dyDescent="0.35">
      <c r="E108" s="183"/>
      <c r="G108" s="183"/>
      <c r="J108" s="183"/>
    </row>
    <row r="109" spans="5:10" x14ac:dyDescent="0.35">
      <c r="E109" s="183"/>
      <c r="G109" s="183"/>
      <c r="J109" s="183"/>
    </row>
    <row r="110" spans="5:10" x14ac:dyDescent="0.35">
      <c r="E110" s="183"/>
      <c r="G110" s="183"/>
      <c r="J110" s="183"/>
    </row>
    <row r="111" spans="5:10" x14ac:dyDescent="0.35">
      <c r="E111" s="183"/>
      <c r="G111" s="183"/>
      <c r="J111" s="183"/>
    </row>
    <row r="112" spans="5:10" x14ac:dyDescent="0.35">
      <c r="E112" s="183"/>
      <c r="G112" s="183"/>
      <c r="J112" s="183"/>
    </row>
    <row r="113" spans="5:10" x14ac:dyDescent="0.35">
      <c r="E113" s="183"/>
      <c r="G113" s="183"/>
      <c r="J113" s="183"/>
    </row>
    <row r="114" spans="5:10" x14ac:dyDescent="0.35">
      <c r="E114" s="183"/>
      <c r="G114" s="183"/>
      <c r="J114" s="183"/>
    </row>
    <row r="115" spans="5:10" x14ac:dyDescent="0.35">
      <c r="E115" s="183"/>
      <c r="G115" s="183"/>
      <c r="J115" s="183"/>
    </row>
    <row r="116" spans="5:10" x14ac:dyDescent="0.35">
      <c r="E116" s="183"/>
      <c r="G116" s="183"/>
      <c r="J116" s="183"/>
    </row>
    <row r="117" spans="5:10" x14ac:dyDescent="0.35">
      <c r="E117" s="183"/>
      <c r="G117" s="183"/>
      <c r="J117" s="183"/>
    </row>
    <row r="118" spans="5:10" x14ac:dyDescent="0.35">
      <c r="E118" s="183"/>
      <c r="G118" s="183"/>
      <c r="J118" s="183"/>
    </row>
    <row r="119" spans="5:10" x14ac:dyDescent="0.35">
      <c r="E119" s="183"/>
      <c r="G119" s="183"/>
      <c r="J119" s="183"/>
    </row>
    <row r="120" spans="5:10" x14ac:dyDescent="0.35">
      <c r="E120" s="183"/>
      <c r="G120" s="183"/>
      <c r="J120" s="183"/>
    </row>
    <row r="121" spans="5:10" x14ac:dyDescent="0.35">
      <c r="E121" s="183"/>
      <c r="G121" s="183"/>
      <c r="J121" s="183"/>
    </row>
    <row r="122" spans="5:10" x14ac:dyDescent="0.35">
      <c r="E122" s="183"/>
      <c r="G122" s="183"/>
      <c r="J122" s="183"/>
    </row>
    <row r="123" spans="5:10" x14ac:dyDescent="0.35">
      <c r="E123" s="183"/>
      <c r="G123" s="183"/>
      <c r="J123" s="183"/>
    </row>
    <row r="124" spans="5:10" x14ac:dyDescent="0.35">
      <c r="E124" s="183"/>
      <c r="G124" s="183"/>
      <c r="J124" s="183"/>
    </row>
    <row r="125" spans="5:10" x14ac:dyDescent="0.35">
      <c r="E125" s="183"/>
      <c r="G125" s="183"/>
      <c r="J125" s="183"/>
    </row>
    <row r="126" spans="5:10" x14ac:dyDescent="0.35">
      <c r="E126" s="183"/>
      <c r="G126" s="183"/>
      <c r="J126" s="183"/>
    </row>
    <row r="127" spans="5:10" x14ac:dyDescent="0.35">
      <c r="E127" s="183"/>
      <c r="G127" s="183"/>
      <c r="J127" s="183"/>
    </row>
    <row r="128" spans="5:10" x14ac:dyDescent="0.35">
      <c r="E128" s="183"/>
      <c r="G128" s="183"/>
      <c r="J128" s="183"/>
    </row>
    <row r="129" spans="5:10" x14ac:dyDescent="0.35">
      <c r="E129" s="183"/>
      <c r="G129" s="183"/>
      <c r="J129" s="183"/>
    </row>
    <row r="130" spans="5:10" x14ac:dyDescent="0.35">
      <c r="E130" s="183"/>
      <c r="G130" s="183"/>
      <c r="J130" s="183"/>
    </row>
    <row r="131" spans="5:10" x14ac:dyDescent="0.35">
      <c r="E131" s="183"/>
      <c r="G131" s="183"/>
      <c r="J131" s="183"/>
    </row>
    <row r="132" spans="5:10" x14ac:dyDescent="0.35">
      <c r="E132" s="183"/>
      <c r="G132" s="183"/>
      <c r="J132" s="183"/>
    </row>
    <row r="133" spans="5:10" x14ac:dyDescent="0.35">
      <c r="E133" s="183"/>
      <c r="G133" s="183"/>
      <c r="J133" s="183"/>
    </row>
    <row r="134" spans="5:10" x14ac:dyDescent="0.35">
      <c r="E134" s="183"/>
      <c r="G134" s="183"/>
      <c r="J134" s="183"/>
    </row>
    <row r="135" spans="5:10" x14ac:dyDescent="0.35">
      <c r="E135" s="183"/>
      <c r="G135" s="183"/>
      <c r="J135" s="183"/>
    </row>
    <row r="136" spans="5:10" x14ac:dyDescent="0.35">
      <c r="E136" s="183"/>
      <c r="G136" s="183"/>
      <c r="J136" s="183"/>
    </row>
    <row r="137" spans="5:10" x14ac:dyDescent="0.35">
      <c r="E137" s="183"/>
      <c r="G137" s="183"/>
      <c r="J137" s="183"/>
    </row>
    <row r="138" spans="5:10" x14ac:dyDescent="0.35">
      <c r="E138" s="183"/>
      <c r="G138" s="183"/>
      <c r="J138" s="183"/>
    </row>
    <row r="139" spans="5:10" x14ac:dyDescent="0.35">
      <c r="E139" s="183"/>
      <c r="G139" s="183"/>
      <c r="J139" s="183"/>
    </row>
    <row r="140" spans="5:10" x14ac:dyDescent="0.35">
      <c r="E140" s="183"/>
      <c r="G140" s="183"/>
      <c r="J140" s="183"/>
    </row>
    <row r="141" spans="5:10" x14ac:dyDescent="0.35">
      <c r="E141" s="183"/>
      <c r="G141" s="183"/>
      <c r="J141" s="183"/>
    </row>
    <row r="142" spans="5:10" x14ac:dyDescent="0.35">
      <c r="E142" s="183"/>
      <c r="G142" s="183"/>
      <c r="J142" s="183"/>
    </row>
    <row r="143" spans="5:10" x14ac:dyDescent="0.35">
      <c r="E143" s="183"/>
      <c r="G143" s="183"/>
      <c r="J143" s="183"/>
    </row>
    <row r="144" spans="5:10" x14ac:dyDescent="0.35">
      <c r="E144" s="183"/>
      <c r="G144" s="183"/>
      <c r="J144" s="183"/>
    </row>
    <row r="145" spans="5:10" x14ac:dyDescent="0.35">
      <c r="E145" s="183"/>
      <c r="G145" s="183"/>
      <c r="J145" s="183"/>
    </row>
    <row r="146" spans="5:10" x14ac:dyDescent="0.35">
      <c r="E146" s="183"/>
      <c r="G146" s="183"/>
      <c r="J146" s="183"/>
    </row>
    <row r="147" spans="5:10" x14ac:dyDescent="0.35">
      <c r="E147" s="183"/>
      <c r="G147" s="183"/>
      <c r="J147" s="183"/>
    </row>
    <row r="148" spans="5:10" x14ac:dyDescent="0.35">
      <c r="E148" s="183"/>
      <c r="G148" s="183"/>
      <c r="J148" s="183"/>
    </row>
    <row r="149" spans="5:10" x14ac:dyDescent="0.35">
      <c r="E149" s="183"/>
      <c r="G149" s="183"/>
      <c r="J149" s="183"/>
    </row>
    <row r="150" spans="5:10" x14ac:dyDescent="0.35">
      <c r="E150" s="183"/>
      <c r="G150" s="183"/>
      <c r="J150" s="183"/>
    </row>
    <row r="151" spans="5:10" x14ac:dyDescent="0.35">
      <c r="E151" s="183"/>
      <c r="G151" s="183"/>
      <c r="J151" s="183"/>
    </row>
    <row r="152" spans="5:10" x14ac:dyDescent="0.35">
      <c r="E152" s="183"/>
      <c r="G152" s="183"/>
      <c r="J152" s="183"/>
    </row>
    <row r="153" spans="5:10" x14ac:dyDescent="0.35">
      <c r="E153" s="183"/>
      <c r="G153" s="183"/>
      <c r="J153" s="183"/>
    </row>
    <row r="154" spans="5:10" x14ac:dyDescent="0.35">
      <c r="E154" s="183"/>
      <c r="G154" s="183"/>
      <c r="J154" s="183"/>
    </row>
    <row r="155" spans="5:10" x14ac:dyDescent="0.35">
      <c r="E155" s="183"/>
      <c r="G155" s="183"/>
      <c r="J155" s="183"/>
    </row>
    <row r="156" spans="5:10" x14ac:dyDescent="0.35">
      <c r="E156" s="183"/>
      <c r="G156" s="183"/>
      <c r="J156" s="183"/>
    </row>
    <row r="157" spans="5:10" x14ac:dyDescent="0.35">
      <c r="E157" s="183"/>
      <c r="G157" s="183"/>
      <c r="J157" s="183"/>
    </row>
    <row r="158" spans="5:10" x14ac:dyDescent="0.35">
      <c r="E158" s="183"/>
      <c r="G158" s="183"/>
      <c r="J158" s="183"/>
    </row>
    <row r="159" spans="5:10" x14ac:dyDescent="0.35">
      <c r="E159" s="183"/>
      <c r="G159" s="183"/>
      <c r="J159" s="183"/>
    </row>
    <row r="160" spans="5:10" x14ac:dyDescent="0.35">
      <c r="E160" s="183"/>
      <c r="G160" s="183"/>
      <c r="J160" s="183"/>
    </row>
    <row r="161" spans="5:10" x14ac:dyDescent="0.35">
      <c r="E161" s="183"/>
      <c r="G161" s="183"/>
      <c r="J161" s="183"/>
    </row>
    <row r="162" spans="5:10" x14ac:dyDescent="0.35">
      <c r="E162" s="183"/>
      <c r="G162" s="183"/>
      <c r="J162" s="183"/>
    </row>
    <row r="163" spans="5:10" x14ac:dyDescent="0.35">
      <c r="E163" s="183"/>
      <c r="G163" s="183"/>
      <c r="J163" s="183"/>
    </row>
    <row r="164" spans="5:10" x14ac:dyDescent="0.35">
      <c r="E164" s="183"/>
      <c r="G164" s="183"/>
      <c r="J164" s="183"/>
    </row>
    <row r="165" spans="5:10" x14ac:dyDescent="0.35">
      <c r="E165" s="183"/>
      <c r="G165" s="183"/>
      <c r="J165" s="183"/>
    </row>
    <row r="166" spans="5:10" x14ac:dyDescent="0.35">
      <c r="E166" s="183"/>
      <c r="G166" s="183"/>
      <c r="J166" s="183"/>
    </row>
    <row r="167" spans="5:10" x14ac:dyDescent="0.35">
      <c r="E167" s="183"/>
      <c r="G167" s="183"/>
      <c r="J167" s="183"/>
    </row>
    <row r="168" spans="5:10" x14ac:dyDescent="0.35">
      <c r="E168" s="183"/>
      <c r="G168" s="183"/>
      <c r="J168" s="183"/>
    </row>
    <row r="169" spans="5:10" x14ac:dyDescent="0.35">
      <c r="E169" s="183"/>
      <c r="G169" s="183"/>
      <c r="J169" s="183"/>
    </row>
    <row r="170" spans="5:10" x14ac:dyDescent="0.35">
      <c r="E170" s="183"/>
      <c r="G170" s="183"/>
      <c r="J170" s="183"/>
    </row>
    <row r="171" spans="5:10" x14ac:dyDescent="0.35">
      <c r="E171" s="183"/>
      <c r="G171" s="183"/>
      <c r="J171" s="183"/>
    </row>
    <row r="172" spans="5:10" x14ac:dyDescent="0.35">
      <c r="E172" s="183"/>
      <c r="G172" s="183"/>
      <c r="J172" s="183"/>
    </row>
    <row r="173" spans="5:10" x14ac:dyDescent="0.35">
      <c r="E173" s="183"/>
      <c r="G173" s="183"/>
      <c r="J173" s="183"/>
    </row>
    <row r="174" spans="5:10" x14ac:dyDescent="0.35">
      <c r="E174" s="183"/>
      <c r="G174" s="183"/>
      <c r="J174" s="183"/>
    </row>
    <row r="175" spans="5:10" x14ac:dyDescent="0.35">
      <c r="E175" s="183"/>
      <c r="G175" s="183"/>
      <c r="J175" s="183"/>
    </row>
    <row r="176" spans="5:10" x14ac:dyDescent="0.35">
      <c r="E176" s="183"/>
      <c r="G176" s="183"/>
      <c r="J176" s="183"/>
    </row>
    <row r="177" spans="5:10" x14ac:dyDescent="0.35">
      <c r="E177" s="183"/>
      <c r="G177" s="183"/>
      <c r="J177" s="183"/>
    </row>
    <row r="178" spans="5:10" x14ac:dyDescent="0.35">
      <c r="E178" s="183"/>
      <c r="G178" s="183"/>
      <c r="J178" s="183"/>
    </row>
    <row r="179" spans="5:10" x14ac:dyDescent="0.35">
      <c r="E179" s="183"/>
      <c r="G179" s="183"/>
      <c r="J179" s="183"/>
    </row>
    <row r="180" spans="5:10" x14ac:dyDescent="0.35">
      <c r="E180" s="183"/>
      <c r="G180" s="183"/>
      <c r="J180" s="183"/>
    </row>
    <row r="181" spans="5:10" x14ac:dyDescent="0.35">
      <c r="E181" s="183"/>
      <c r="G181" s="183"/>
      <c r="J181" s="183"/>
    </row>
    <row r="182" spans="5:10" x14ac:dyDescent="0.35">
      <c r="E182" s="183"/>
      <c r="G182" s="183"/>
      <c r="J182" s="183"/>
    </row>
    <row r="183" spans="5:10" x14ac:dyDescent="0.35">
      <c r="E183" s="183"/>
      <c r="G183" s="183"/>
      <c r="J183" s="183"/>
    </row>
    <row r="184" spans="5:10" x14ac:dyDescent="0.35">
      <c r="E184" s="183"/>
      <c r="G184" s="183"/>
      <c r="J184" s="183"/>
    </row>
    <row r="185" spans="5:10" x14ac:dyDescent="0.35">
      <c r="E185" s="183"/>
      <c r="G185" s="183"/>
      <c r="J185" s="183"/>
    </row>
    <row r="186" spans="5:10" x14ac:dyDescent="0.35">
      <c r="E186" s="183"/>
      <c r="G186" s="183"/>
      <c r="J186" s="183"/>
    </row>
    <row r="187" spans="5:10" x14ac:dyDescent="0.35">
      <c r="E187" s="183"/>
      <c r="G187" s="183"/>
      <c r="J187" s="183"/>
    </row>
    <row r="188" spans="5:10" x14ac:dyDescent="0.35">
      <c r="E188" s="183"/>
      <c r="G188" s="183"/>
      <c r="J188" s="183"/>
    </row>
    <row r="189" spans="5:10" x14ac:dyDescent="0.35">
      <c r="E189" s="183"/>
      <c r="G189" s="183"/>
      <c r="J189" s="183"/>
    </row>
    <row r="190" spans="5:10" x14ac:dyDescent="0.35">
      <c r="E190" s="183"/>
      <c r="G190" s="183"/>
      <c r="J190" s="183"/>
    </row>
    <row r="191" spans="5:10" x14ac:dyDescent="0.35">
      <c r="E191" s="183"/>
      <c r="G191" s="183"/>
      <c r="J191" s="183"/>
    </row>
    <row r="192" spans="5:10" x14ac:dyDescent="0.35">
      <c r="E192" s="183"/>
      <c r="G192" s="183"/>
      <c r="J192" s="183"/>
    </row>
    <row r="193" spans="5:10" x14ac:dyDescent="0.35">
      <c r="E193" s="183"/>
      <c r="G193" s="183"/>
      <c r="J193" s="183"/>
    </row>
    <row r="194" spans="5:10" x14ac:dyDescent="0.35">
      <c r="E194" s="183"/>
      <c r="G194" s="183"/>
      <c r="J194" s="183"/>
    </row>
    <row r="195" spans="5:10" x14ac:dyDescent="0.35">
      <c r="E195" s="183"/>
      <c r="G195" s="183"/>
      <c r="J195" s="183"/>
    </row>
    <row r="196" spans="5:10" x14ac:dyDescent="0.35">
      <c r="E196" s="183"/>
      <c r="G196" s="183"/>
      <c r="J196" s="183"/>
    </row>
    <row r="197" spans="5:10" x14ac:dyDescent="0.35">
      <c r="E197" s="183"/>
      <c r="G197" s="183"/>
      <c r="J197" s="183"/>
    </row>
    <row r="198" spans="5:10" x14ac:dyDescent="0.35">
      <c r="E198" s="183"/>
      <c r="G198" s="183"/>
      <c r="J198" s="183"/>
    </row>
    <row r="199" spans="5:10" x14ac:dyDescent="0.35">
      <c r="E199" s="183"/>
      <c r="G199" s="183"/>
      <c r="J199" s="183"/>
    </row>
    <row r="200" spans="5:10" x14ac:dyDescent="0.35">
      <c r="E200" s="183"/>
      <c r="G200" s="183"/>
      <c r="J200" s="183"/>
    </row>
    <row r="201" spans="5:10" x14ac:dyDescent="0.35">
      <c r="E201" s="183"/>
      <c r="G201" s="183"/>
      <c r="J201" s="183"/>
    </row>
    <row r="202" spans="5:10" x14ac:dyDescent="0.35">
      <c r="E202" s="183"/>
      <c r="G202" s="183"/>
      <c r="J202" s="183"/>
    </row>
    <row r="203" spans="5:10" x14ac:dyDescent="0.35">
      <c r="E203" s="183"/>
      <c r="G203" s="183"/>
      <c r="J203" s="183"/>
    </row>
    <row r="204" spans="5:10" x14ac:dyDescent="0.35">
      <c r="E204" s="183"/>
      <c r="G204" s="183"/>
      <c r="J204" s="183"/>
    </row>
    <row r="205" spans="5:10" x14ac:dyDescent="0.35">
      <c r="E205" s="183"/>
      <c r="G205" s="183"/>
      <c r="J205" s="183"/>
    </row>
    <row r="206" spans="5:10" x14ac:dyDescent="0.35">
      <c r="E206" s="183"/>
      <c r="G206" s="183"/>
      <c r="J206" s="183"/>
    </row>
    <row r="207" spans="5:10" x14ac:dyDescent="0.35">
      <c r="E207" s="183"/>
      <c r="G207" s="183"/>
      <c r="J207" s="183"/>
    </row>
    <row r="208" spans="5:10" x14ac:dyDescent="0.35">
      <c r="E208" s="183"/>
      <c r="G208" s="183"/>
      <c r="J208" s="183"/>
    </row>
    <row r="209" spans="5:10" x14ac:dyDescent="0.35">
      <c r="E209" s="183"/>
      <c r="G209" s="183"/>
      <c r="J209" s="183"/>
    </row>
    <row r="210" spans="5:10" x14ac:dyDescent="0.35">
      <c r="E210" s="183"/>
      <c r="G210" s="183"/>
      <c r="J210" s="183"/>
    </row>
    <row r="211" spans="5:10" x14ac:dyDescent="0.35">
      <c r="E211" s="183"/>
      <c r="G211" s="183"/>
      <c r="J211" s="183"/>
    </row>
    <row r="212" spans="5:10" x14ac:dyDescent="0.35">
      <c r="E212" s="183"/>
      <c r="G212" s="183"/>
      <c r="J212" s="183"/>
    </row>
    <row r="213" spans="5:10" x14ac:dyDescent="0.35">
      <c r="E213" s="183"/>
      <c r="G213" s="183"/>
      <c r="J213" s="183"/>
    </row>
    <row r="214" spans="5:10" x14ac:dyDescent="0.35">
      <c r="E214" s="183"/>
      <c r="G214" s="183"/>
      <c r="J214" s="183"/>
    </row>
    <row r="215" spans="5:10" x14ac:dyDescent="0.35">
      <c r="E215" s="183"/>
      <c r="G215" s="183"/>
      <c r="J215" s="183"/>
    </row>
    <row r="216" spans="5:10" x14ac:dyDescent="0.35">
      <c r="E216" s="183"/>
      <c r="G216" s="183"/>
      <c r="J216" s="183"/>
    </row>
    <row r="217" spans="5:10" x14ac:dyDescent="0.35">
      <c r="E217" s="183"/>
      <c r="G217" s="183"/>
      <c r="J217" s="183"/>
    </row>
    <row r="218" spans="5:10" x14ac:dyDescent="0.35">
      <c r="E218" s="183"/>
      <c r="G218" s="183"/>
      <c r="J218" s="183"/>
    </row>
    <row r="219" spans="5:10" x14ac:dyDescent="0.35">
      <c r="E219" s="183"/>
      <c r="G219" s="183"/>
      <c r="J219" s="183"/>
    </row>
    <row r="220" spans="5:10" x14ac:dyDescent="0.35">
      <c r="E220" s="183"/>
      <c r="G220" s="183"/>
      <c r="J220" s="183"/>
    </row>
    <row r="221" spans="5:10" x14ac:dyDescent="0.35">
      <c r="E221" s="183"/>
      <c r="G221" s="183"/>
      <c r="J221" s="183"/>
    </row>
    <row r="222" spans="5:10" x14ac:dyDescent="0.35">
      <c r="E222" s="183"/>
      <c r="G222" s="183"/>
      <c r="J222" s="183"/>
    </row>
    <row r="223" spans="5:10" x14ac:dyDescent="0.35">
      <c r="E223" s="183"/>
      <c r="G223" s="183"/>
      <c r="J223" s="183"/>
    </row>
    <row r="224" spans="5:10" x14ac:dyDescent="0.35">
      <c r="E224" s="183"/>
      <c r="G224" s="183"/>
      <c r="J224" s="183"/>
    </row>
    <row r="225" spans="5:10" x14ac:dyDescent="0.35">
      <c r="E225" s="183"/>
      <c r="G225" s="183"/>
      <c r="J225" s="183"/>
    </row>
    <row r="226" spans="5:10" x14ac:dyDescent="0.35">
      <c r="E226" s="183"/>
      <c r="G226" s="183"/>
      <c r="J226" s="183"/>
    </row>
    <row r="227" spans="5:10" x14ac:dyDescent="0.35">
      <c r="E227" s="183"/>
      <c r="G227" s="183"/>
      <c r="J227" s="183"/>
    </row>
    <row r="228" spans="5:10" x14ac:dyDescent="0.35">
      <c r="E228" s="183"/>
      <c r="G228" s="183"/>
      <c r="J228" s="183"/>
    </row>
    <row r="229" spans="5:10" x14ac:dyDescent="0.35">
      <c r="E229" s="183"/>
      <c r="G229" s="183"/>
      <c r="J229" s="183"/>
    </row>
    <row r="230" spans="5:10" x14ac:dyDescent="0.35">
      <c r="E230" s="183"/>
      <c r="G230" s="183"/>
      <c r="J230" s="183"/>
    </row>
    <row r="231" spans="5:10" x14ac:dyDescent="0.35">
      <c r="E231" s="183"/>
      <c r="G231" s="183"/>
      <c r="J231" s="183"/>
    </row>
    <row r="232" spans="5:10" x14ac:dyDescent="0.35">
      <c r="E232" s="183"/>
      <c r="G232" s="183"/>
      <c r="J232" s="183"/>
    </row>
    <row r="233" spans="5:10" x14ac:dyDescent="0.35">
      <c r="E233" s="183"/>
      <c r="G233" s="183"/>
      <c r="J233" s="183"/>
    </row>
    <row r="234" spans="5:10" x14ac:dyDescent="0.35">
      <c r="E234" s="183"/>
      <c r="G234" s="183"/>
      <c r="J234" s="183"/>
    </row>
    <row r="235" spans="5:10" x14ac:dyDescent="0.35">
      <c r="E235" s="183"/>
      <c r="G235" s="183"/>
      <c r="J235" s="183"/>
    </row>
    <row r="236" spans="5:10" x14ac:dyDescent="0.35">
      <c r="E236" s="183"/>
      <c r="G236" s="183"/>
      <c r="J236" s="183"/>
    </row>
    <row r="237" spans="5:10" x14ac:dyDescent="0.35">
      <c r="E237" s="183"/>
      <c r="G237" s="183"/>
      <c r="J237" s="183"/>
    </row>
    <row r="238" spans="5:10" x14ac:dyDescent="0.35">
      <c r="E238" s="183"/>
      <c r="G238" s="183"/>
      <c r="J238" s="183"/>
    </row>
    <row r="239" spans="5:10" x14ac:dyDescent="0.35">
      <c r="E239" s="183"/>
      <c r="G239" s="183"/>
      <c r="J239" s="183"/>
    </row>
    <row r="240" spans="5:10" x14ac:dyDescent="0.35">
      <c r="E240" s="183"/>
      <c r="G240" s="183"/>
      <c r="J240" s="183"/>
    </row>
    <row r="241" spans="5:10" x14ac:dyDescent="0.35">
      <c r="E241" s="183"/>
      <c r="G241" s="183"/>
      <c r="J241" s="183"/>
    </row>
    <row r="242" spans="5:10" x14ac:dyDescent="0.35">
      <c r="E242" s="183"/>
      <c r="G242" s="183"/>
      <c r="J242" s="183"/>
    </row>
    <row r="243" spans="5:10" x14ac:dyDescent="0.35">
      <c r="E243" s="183"/>
      <c r="G243" s="183"/>
      <c r="J243" s="183"/>
    </row>
    <row r="244" spans="5:10" x14ac:dyDescent="0.35">
      <c r="E244" s="183"/>
      <c r="G244" s="183"/>
      <c r="J244" s="183"/>
    </row>
    <row r="245" spans="5:10" x14ac:dyDescent="0.35">
      <c r="E245" s="183"/>
      <c r="G245" s="183"/>
      <c r="J245" s="183"/>
    </row>
    <row r="246" spans="5:10" x14ac:dyDescent="0.35">
      <c r="E246" s="183"/>
      <c r="G246" s="183"/>
      <c r="J246" s="183"/>
    </row>
    <row r="247" spans="5:10" x14ac:dyDescent="0.35">
      <c r="E247" s="183"/>
      <c r="G247" s="183"/>
      <c r="J247" s="183"/>
    </row>
    <row r="248" spans="5:10" x14ac:dyDescent="0.35">
      <c r="E248" s="183"/>
      <c r="G248" s="183"/>
      <c r="J248" s="183"/>
    </row>
  </sheetData>
  <autoFilter ref="A4:J41" xr:uid="{00000000-0009-0000-0000-00001B000000}"/>
  <mergeCells count="1">
    <mergeCell ref="F44:G44"/>
  </mergeCells>
  <conditionalFormatting sqref="A21:B35 A37:B38">
    <cfRule type="cellIs" dxfId="10" priority="5" stopIfTrue="1" operator="equal">
      <formula>"&lt;&gt;"""""</formula>
    </cfRule>
  </conditionalFormatting>
  <conditionalFormatting sqref="A5:C8 D5:J35 D37:J38">
    <cfRule type="cellIs" dxfId="9" priority="19" stopIfTrue="1" operator="equal">
      <formula>"&lt;&gt;"""""</formula>
    </cfRule>
  </conditionalFormatting>
  <conditionalFormatting sqref="A10:C20 C21:C38">
    <cfRule type="cellIs" dxfId="8" priority="7" stopIfTrue="1" operator="equal">
      <formula>"&lt;&gt;"""""</formula>
    </cfRule>
  </conditionalFormatting>
  <conditionalFormatting sqref="A39:J39">
    <cfRule type="cellIs" dxfId="7" priority="9" stopIfTrue="1" operator="equal">
      <formula>"&lt;&gt;"""""</formula>
    </cfRule>
  </conditionalFormatting>
  <conditionalFormatting sqref="C2:C3">
    <cfRule type="cellIs" dxfId="6" priority="18" stopIfTrue="1" operator="equal">
      <formula>"&lt;&gt;"""""</formula>
    </cfRule>
  </conditionalFormatting>
  <conditionalFormatting sqref="C45:D48">
    <cfRule type="cellIs" dxfId="5" priority="14" stopIfTrue="1" operator="equal">
      <formula>"&lt;&gt;"""""</formula>
    </cfRule>
  </conditionalFormatting>
  <conditionalFormatting sqref="C41:J41">
    <cfRule type="cellIs" dxfId="4" priority="1" stopIfTrue="1" operator="equal">
      <formula>"&lt;&gt;"""""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Header>&amp;L&amp;A</oddHeader>
    <oddFooter xml:space="preserve">&amp;LClassificazione Consip Public&amp;RPagina &amp;P di &amp;N&amp;C&amp;"arial,Regular"&amp;8&amp;K990000Internal&amp;8&amp;K000000
</oddFooter>
    <evenHeader>&amp;L&amp;A</evenHeader>
    <evenFooter>&amp;LClassificazione Consip Public&amp;C&amp;"arial,Regular"&amp;8&amp;K990000Internal&amp;8&amp;K000000
&amp;RPagina &amp;P di &amp;N</evenFooter>
    <firstHeader>&amp;L&amp;A</firstHeader>
    <firstFooter>&amp;LClassificazione Consip Public&amp;C&amp;"arial,Regular"&amp;8&amp;K990000Internal&amp;8&amp;K000000
&amp;RPagina &amp;P di &amp;N</first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1"/>
  <sheetViews>
    <sheetView zoomScaleNormal="100" workbookViewId="0">
      <pane ySplit="4" topLeftCell="A5" activePane="bottomLeft" state="frozen"/>
      <selection activeCell="B1" sqref="A1:XFD1048576"/>
      <selection pane="bottomLeft"/>
    </sheetView>
  </sheetViews>
  <sheetFormatPr defaultColWidth="9.1796875" defaultRowHeight="12" x14ac:dyDescent="0.35"/>
  <cols>
    <col min="1" max="1" width="35.7265625" style="14" customWidth="1"/>
    <col min="2" max="2" width="42.81640625" style="14" customWidth="1"/>
    <col min="3" max="3" width="16.7265625" style="14" customWidth="1"/>
    <col min="4" max="10" width="14.26953125" style="14" customWidth="1"/>
    <col min="11" max="11" width="10.54296875" style="14" bestFit="1" customWidth="1"/>
    <col min="12" max="16384" width="9.1796875" style="14"/>
  </cols>
  <sheetData>
    <row r="1" spans="1:11" s="6" customFormat="1" x14ac:dyDescent="0.3">
      <c r="A1" s="2" t="s">
        <v>201</v>
      </c>
      <c r="B1" s="54" t="s">
        <v>66</v>
      </c>
      <c r="D1" s="7"/>
      <c r="E1" s="7"/>
      <c r="F1" s="7"/>
      <c r="G1" s="7"/>
      <c r="H1" s="7"/>
      <c r="I1" s="7"/>
    </row>
    <row r="2" spans="1:11" s="6" customFormat="1" x14ac:dyDescent="0.3">
      <c r="A2" s="2" t="s">
        <v>203</v>
      </c>
      <c r="B2" s="54">
        <v>2019</v>
      </c>
      <c r="C2" s="55"/>
      <c r="D2" s="7"/>
      <c r="E2" s="7"/>
      <c r="F2" s="7"/>
      <c r="G2" s="7"/>
      <c r="H2" s="7"/>
      <c r="I2" s="7"/>
    </row>
    <row r="3" spans="1:11" x14ac:dyDescent="0.35">
      <c r="A3" s="42"/>
      <c r="B3" s="18"/>
      <c r="C3" s="18"/>
      <c r="D3" s="20"/>
      <c r="E3" s="20"/>
      <c r="F3" s="20"/>
      <c r="G3" s="20"/>
      <c r="H3" s="20"/>
      <c r="I3" s="20"/>
    </row>
    <row r="4" spans="1:11" s="6" customFormat="1" ht="24" x14ac:dyDescent="0.3">
      <c r="A4" s="2" t="s">
        <v>185</v>
      </c>
      <c r="B4" s="2" t="s">
        <v>186</v>
      </c>
      <c r="C4" s="56" t="s">
        <v>187</v>
      </c>
      <c r="D4" s="2" t="s">
        <v>206</v>
      </c>
      <c r="E4" s="2" t="s">
        <v>207</v>
      </c>
      <c r="F4" s="2" t="s">
        <v>208</v>
      </c>
      <c r="G4" s="2" t="s">
        <v>209</v>
      </c>
      <c r="H4" s="2" t="s">
        <v>210</v>
      </c>
      <c r="I4" s="2" t="s">
        <v>204</v>
      </c>
      <c r="J4" s="2" t="s">
        <v>205</v>
      </c>
    </row>
    <row r="5" spans="1:11" s="60" customFormat="1" ht="48" x14ac:dyDescent="0.3">
      <c r="A5" s="26" t="s">
        <v>53</v>
      </c>
      <c r="B5" s="26" t="s">
        <v>258</v>
      </c>
      <c r="C5" s="41">
        <v>701140</v>
      </c>
      <c r="D5" s="58"/>
      <c r="E5" s="59"/>
      <c r="F5" s="58"/>
      <c r="G5" s="59"/>
      <c r="H5" s="58">
        <v>1</v>
      </c>
      <c r="I5" s="52">
        <v>1</v>
      </c>
      <c r="J5" s="57">
        <v>366</v>
      </c>
    </row>
    <row r="6" spans="1:11" s="60" customFormat="1" ht="24" x14ac:dyDescent="0.3">
      <c r="A6" s="26" t="s">
        <v>37</v>
      </c>
      <c r="B6" s="26" t="s">
        <v>240</v>
      </c>
      <c r="C6" s="41"/>
      <c r="D6" s="52"/>
      <c r="E6" s="57"/>
      <c r="F6" s="52"/>
      <c r="G6" s="57"/>
      <c r="H6" s="52"/>
      <c r="I6" s="52"/>
      <c r="J6" s="57"/>
    </row>
    <row r="7" spans="1:11" s="60" customFormat="1" ht="36" x14ac:dyDescent="0.3">
      <c r="A7" s="26" t="s">
        <v>29</v>
      </c>
      <c r="B7" s="26" t="s">
        <v>256</v>
      </c>
      <c r="C7" s="33"/>
      <c r="D7" s="52"/>
      <c r="E7" s="57"/>
      <c r="F7" s="52"/>
      <c r="G7" s="57"/>
      <c r="H7" s="52"/>
      <c r="I7" s="52"/>
      <c r="J7" s="57"/>
    </row>
    <row r="8" spans="1:11" s="60" customFormat="1" ht="36" x14ac:dyDescent="0.3">
      <c r="A8" s="26" t="s">
        <v>9</v>
      </c>
      <c r="B8" s="32" t="s">
        <v>268</v>
      </c>
      <c r="C8" s="33">
        <v>701007</v>
      </c>
      <c r="D8" s="58"/>
      <c r="E8" s="59"/>
      <c r="F8" s="58"/>
      <c r="G8" s="59"/>
      <c r="H8" s="58"/>
      <c r="I8" s="58">
        <v>2</v>
      </c>
      <c r="J8" s="59">
        <v>2297</v>
      </c>
    </row>
    <row r="9" spans="1:11" s="60" customFormat="1" ht="36" x14ac:dyDescent="0.3">
      <c r="A9" s="26" t="s">
        <v>9</v>
      </c>
      <c r="B9" s="32" t="s">
        <v>268</v>
      </c>
      <c r="C9" s="33">
        <v>701038</v>
      </c>
      <c r="D9" s="58"/>
      <c r="E9" s="59"/>
      <c r="F9" s="58"/>
      <c r="G9" s="59"/>
      <c r="H9" s="58"/>
      <c r="I9" s="58">
        <v>5</v>
      </c>
      <c r="J9" s="59">
        <v>8799</v>
      </c>
      <c r="K9" s="212"/>
    </row>
    <row r="10" spans="1:11" s="60" customFormat="1" ht="36" x14ac:dyDescent="0.3">
      <c r="A10" s="26" t="s">
        <v>9</v>
      </c>
      <c r="B10" s="32" t="s">
        <v>268</v>
      </c>
      <c r="C10" s="33">
        <v>701109</v>
      </c>
      <c r="D10" s="58"/>
      <c r="E10" s="59"/>
      <c r="F10" s="58"/>
      <c r="G10" s="59"/>
      <c r="H10" s="58">
        <v>10</v>
      </c>
      <c r="I10" s="58">
        <v>173</v>
      </c>
      <c r="J10" s="59">
        <v>226800</v>
      </c>
      <c r="K10" s="213"/>
    </row>
    <row r="11" spans="1:11" s="60" customFormat="1" ht="24" x14ac:dyDescent="0.3">
      <c r="A11" s="61" t="s">
        <v>56</v>
      </c>
      <c r="B11" s="61" t="s">
        <v>57</v>
      </c>
      <c r="C11" s="33">
        <v>701001</v>
      </c>
      <c r="D11" s="58"/>
      <c r="E11" s="59"/>
      <c r="F11" s="58"/>
      <c r="G11" s="59"/>
      <c r="H11" s="58">
        <v>1</v>
      </c>
      <c r="I11" s="58">
        <v>4</v>
      </c>
      <c r="J11" s="59">
        <v>5120</v>
      </c>
      <c r="K11" s="214"/>
    </row>
    <row r="12" spans="1:11" s="60" customFormat="1" ht="24" x14ac:dyDescent="0.3">
      <c r="A12" s="61" t="s">
        <v>56</v>
      </c>
      <c r="B12" s="61" t="s">
        <v>57</v>
      </c>
      <c r="C12" s="33">
        <v>701121</v>
      </c>
      <c r="D12" s="58"/>
      <c r="E12" s="59"/>
      <c r="F12" s="58"/>
      <c r="G12" s="59"/>
      <c r="H12" s="58">
        <v>18</v>
      </c>
      <c r="I12" s="58">
        <v>365</v>
      </c>
      <c r="J12" s="59">
        <v>357334</v>
      </c>
    </row>
    <row r="13" spans="1:11" s="60" customFormat="1" ht="36" x14ac:dyDescent="0.3">
      <c r="A13" s="26" t="s">
        <v>59</v>
      </c>
      <c r="B13" s="26" t="s">
        <v>269</v>
      </c>
      <c r="C13" s="41"/>
      <c r="D13" s="52"/>
      <c r="E13" s="57"/>
      <c r="F13" s="52"/>
      <c r="G13" s="57"/>
      <c r="H13" s="52"/>
      <c r="I13" s="52"/>
      <c r="J13" s="57"/>
    </row>
    <row r="14" spans="1:11" s="60" customFormat="1" ht="24" x14ac:dyDescent="0.3">
      <c r="A14" s="26" t="s">
        <v>9</v>
      </c>
      <c r="B14" s="32" t="s">
        <v>12</v>
      </c>
      <c r="C14" s="41">
        <v>701063</v>
      </c>
      <c r="D14" s="52"/>
      <c r="E14" s="57"/>
      <c r="F14" s="52"/>
      <c r="G14" s="57"/>
      <c r="H14" s="52">
        <v>1</v>
      </c>
      <c r="I14" s="52"/>
      <c r="J14" s="57"/>
    </row>
    <row r="15" spans="1:11" s="60" customFormat="1" ht="24" x14ac:dyDescent="0.3">
      <c r="A15" s="26" t="s">
        <v>9</v>
      </c>
      <c r="B15" s="32" t="s">
        <v>270</v>
      </c>
      <c r="C15" s="33"/>
      <c r="D15" s="58"/>
      <c r="E15" s="59"/>
      <c r="F15" s="58"/>
      <c r="G15" s="59"/>
      <c r="H15" s="58"/>
      <c r="I15" s="58"/>
      <c r="J15" s="59"/>
    </row>
    <row r="16" spans="1:11" s="60" customFormat="1" ht="24" x14ac:dyDescent="0.3">
      <c r="A16" s="26" t="s">
        <v>9</v>
      </c>
      <c r="B16" s="26" t="s">
        <v>233</v>
      </c>
      <c r="C16" s="33"/>
      <c r="D16" s="58"/>
      <c r="E16" s="59"/>
      <c r="F16" s="58"/>
      <c r="G16" s="59"/>
      <c r="H16" s="58"/>
      <c r="I16" s="58"/>
      <c r="J16" s="59"/>
    </row>
    <row r="17" spans="1:10" s="60" customFormat="1" ht="24" x14ac:dyDescent="0.3">
      <c r="A17" s="26" t="s">
        <v>9</v>
      </c>
      <c r="B17" s="26" t="s">
        <v>271</v>
      </c>
      <c r="C17" s="33">
        <v>701071</v>
      </c>
      <c r="D17" s="58"/>
      <c r="E17" s="59"/>
      <c r="F17" s="58"/>
      <c r="G17" s="59"/>
      <c r="H17" s="58"/>
      <c r="I17" s="58">
        <v>1</v>
      </c>
      <c r="J17" s="59">
        <v>13</v>
      </c>
    </row>
    <row r="18" spans="1:10" s="60" customFormat="1" ht="24" x14ac:dyDescent="0.3">
      <c r="A18" s="26" t="s">
        <v>29</v>
      </c>
      <c r="B18" s="32" t="s">
        <v>65</v>
      </c>
      <c r="C18" s="41">
        <v>701059</v>
      </c>
      <c r="D18" s="52"/>
      <c r="E18" s="57"/>
      <c r="F18" s="52"/>
      <c r="G18" s="57"/>
      <c r="H18" s="52"/>
      <c r="I18" s="52">
        <v>10</v>
      </c>
      <c r="J18" s="57">
        <v>12986</v>
      </c>
    </row>
    <row r="19" spans="1:10" s="60" customFormat="1" ht="36" x14ac:dyDescent="0.3">
      <c r="A19" s="26" t="s">
        <v>18</v>
      </c>
      <c r="B19" s="26" t="s">
        <v>50</v>
      </c>
      <c r="C19" s="41">
        <v>701131</v>
      </c>
      <c r="D19" s="52"/>
      <c r="E19" s="57"/>
      <c r="F19" s="52"/>
      <c r="G19" s="57"/>
      <c r="H19" s="52"/>
      <c r="I19" s="52">
        <v>1</v>
      </c>
      <c r="J19" s="57">
        <v>785</v>
      </c>
    </row>
    <row r="20" spans="1:10" s="60" customFormat="1" ht="24" x14ac:dyDescent="0.3">
      <c r="A20" s="26" t="s">
        <v>51</v>
      </c>
      <c r="B20" s="26" t="s">
        <v>277</v>
      </c>
      <c r="C20" s="41"/>
      <c r="D20" s="52"/>
      <c r="E20" s="57"/>
      <c r="F20" s="52"/>
      <c r="G20" s="57"/>
      <c r="H20" s="52"/>
      <c r="I20" s="52"/>
      <c r="J20" s="57"/>
    </row>
    <row r="21" spans="1:10" s="60" customFormat="1" ht="24" x14ac:dyDescent="0.3">
      <c r="A21" s="26" t="s">
        <v>51</v>
      </c>
      <c r="B21" s="26" t="s">
        <v>52</v>
      </c>
      <c r="C21" s="41"/>
      <c r="D21" s="52"/>
      <c r="E21" s="57"/>
      <c r="F21" s="52"/>
      <c r="G21" s="57"/>
      <c r="H21" s="52"/>
      <c r="I21" s="52"/>
      <c r="J21" s="57"/>
    </row>
    <row r="22" spans="1:10" s="60" customFormat="1" ht="24" x14ac:dyDescent="0.3">
      <c r="A22" s="26" t="s">
        <v>51</v>
      </c>
      <c r="B22" s="26" t="s">
        <v>278</v>
      </c>
      <c r="C22" s="41"/>
      <c r="D22" s="52"/>
      <c r="E22" s="57"/>
      <c r="F22" s="52"/>
      <c r="G22" s="57"/>
      <c r="H22" s="52"/>
      <c r="I22" s="52"/>
      <c r="J22" s="57"/>
    </row>
    <row r="23" spans="1:10" s="60" customFormat="1" ht="24" x14ac:dyDescent="0.3">
      <c r="A23" s="26" t="s">
        <v>51</v>
      </c>
      <c r="B23" s="26" t="s">
        <v>279</v>
      </c>
      <c r="C23" s="41"/>
      <c r="D23" s="52"/>
      <c r="E23" s="57"/>
      <c r="F23" s="52"/>
      <c r="G23" s="57"/>
      <c r="H23" s="52"/>
      <c r="I23" s="52"/>
      <c r="J23" s="57"/>
    </row>
    <row r="24" spans="1:10" s="60" customFormat="1" ht="60" x14ac:dyDescent="0.3">
      <c r="A24" s="26" t="s">
        <v>21</v>
      </c>
      <c r="B24" s="26" t="s">
        <v>58</v>
      </c>
      <c r="C24" s="32">
        <v>701061</v>
      </c>
      <c r="D24" s="52"/>
      <c r="E24" s="57"/>
      <c r="F24" s="52"/>
      <c r="G24" s="57"/>
      <c r="H24" s="52">
        <v>2</v>
      </c>
      <c r="I24" s="52">
        <v>5</v>
      </c>
      <c r="J24" s="57">
        <v>1503</v>
      </c>
    </row>
    <row r="25" spans="1:10" s="60" customFormat="1" ht="24" x14ac:dyDescent="0.3">
      <c r="A25" s="26" t="s">
        <v>21</v>
      </c>
      <c r="B25" s="26" t="s">
        <v>272</v>
      </c>
      <c r="C25" s="32">
        <v>701133</v>
      </c>
      <c r="D25" s="52"/>
      <c r="E25" s="57"/>
      <c r="F25" s="52"/>
      <c r="G25" s="57"/>
      <c r="H25" s="52">
        <v>1</v>
      </c>
      <c r="I25" s="52"/>
      <c r="J25" s="57"/>
    </row>
    <row r="26" spans="1:10" s="60" customFormat="1" ht="24" x14ac:dyDescent="0.3">
      <c r="A26" s="26" t="s">
        <v>9</v>
      </c>
      <c r="B26" s="26" t="s">
        <v>233</v>
      </c>
      <c r="C26" s="41"/>
      <c r="D26" s="52"/>
      <c r="E26" s="57"/>
      <c r="F26" s="52"/>
      <c r="G26" s="57"/>
      <c r="H26" s="52"/>
      <c r="I26" s="52"/>
      <c r="J26" s="57"/>
    </row>
    <row r="27" spans="1:10" s="60" customFormat="1" ht="24" x14ac:dyDescent="0.3">
      <c r="A27" s="26" t="s">
        <v>25</v>
      </c>
      <c r="B27" s="26" t="s">
        <v>61</v>
      </c>
      <c r="C27" s="32">
        <v>701103</v>
      </c>
      <c r="D27" s="52"/>
      <c r="E27" s="57"/>
      <c r="F27" s="52"/>
      <c r="G27" s="57"/>
      <c r="H27" s="52"/>
      <c r="I27" s="52">
        <v>1</v>
      </c>
      <c r="J27" s="57">
        <v>680</v>
      </c>
    </row>
    <row r="28" spans="1:10" s="60" customFormat="1" ht="24" x14ac:dyDescent="0.3">
      <c r="A28" s="26" t="s">
        <v>25</v>
      </c>
      <c r="B28" s="26" t="s">
        <v>273</v>
      </c>
      <c r="C28" s="32"/>
      <c r="D28" s="52"/>
      <c r="E28" s="57"/>
      <c r="F28" s="52"/>
      <c r="G28" s="57"/>
      <c r="H28" s="52"/>
      <c r="I28" s="52"/>
      <c r="J28" s="57"/>
    </row>
    <row r="29" spans="1:10" s="60" customFormat="1" ht="24" x14ac:dyDescent="0.3">
      <c r="A29" s="26" t="s">
        <v>25</v>
      </c>
      <c r="B29" s="26" t="s">
        <v>38</v>
      </c>
      <c r="C29" s="32"/>
      <c r="D29" s="52"/>
      <c r="E29" s="57"/>
      <c r="F29" s="52"/>
      <c r="G29" s="57"/>
      <c r="H29" s="52"/>
      <c r="I29" s="52"/>
      <c r="J29" s="57"/>
    </row>
    <row r="30" spans="1:10" s="60" customFormat="1" ht="24" x14ac:dyDescent="0.3">
      <c r="A30" s="26" t="s">
        <v>25</v>
      </c>
      <c r="B30" s="26" t="s">
        <v>62</v>
      </c>
      <c r="C30" s="32"/>
      <c r="D30" s="52"/>
      <c r="E30" s="57"/>
      <c r="F30" s="52"/>
      <c r="G30" s="57"/>
      <c r="H30" s="52"/>
      <c r="I30" s="52"/>
      <c r="J30" s="57"/>
    </row>
    <row r="31" spans="1:10" s="60" customFormat="1" ht="24" x14ac:dyDescent="0.3">
      <c r="A31" s="26" t="s">
        <v>25</v>
      </c>
      <c r="B31" s="26" t="s">
        <v>40</v>
      </c>
      <c r="C31" s="32"/>
      <c r="D31" s="52"/>
      <c r="E31" s="57"/>
      <c r="F31" s="52"/>
      <c r="G31" s="57"/>
      <c r="H31" s="52"/>
      <c r="I31" s="52"/>
      <c r="J31" s="57"/>
    </row>
    <row r="32" spans="1:10" s="60" customFormat="1" ht="24" x14ac:dyDescent="0.3">
      <c r="A32" s="26" t="s">
        <v>25</v>
      </c>
      <c r="B32" s="26" t="s">
        <v>266</v>
      </c>
      <c r="C32" s="32"/>
      <c r="D32" s="52"/>
      <c r="E32" s="57"/>
      <c r="F32" s="52"/>
      <c r="G32" s="57"/>
      <c r="H32" s="52"/>
      <c r="I32" s="52"/>
      <c r="J32" s="57"/>
    </row>
    <row r="33" spans="1:10" s="60" customFormat="1" ht="24" x14ac:dyDescent="0.3">
      <c r="A33" s="26" t="s">
        <v>25</v>
      </c>
      <c r="B33" s="26" t="s">
        <v>41</v>
      </c>
      <c r="C33" s="32">
        <v>701085</v>
      </c>
      <c r="D33" s="52"/>
      <c r="E33" s="57"/>
      <c r="F33" s="52"/>
      <c r="G33" s="57"/>
      <c r="H33" s="52"/>
      <c r="I33" s="52">
        <v>1</v>
      </c>
      <c r="J33" s="57">
        <v>2947</v>
      </c>
    </row>
    <row r="34" spans="1:10" s="60" customFormat="1" ht="24" x14ac:dyDescent="0.3">
      <c r="A34" s="26" t="s">
        <v>25</v>
      </c>
      <c r="B34" s="26" t="s">
        <v>42</v>
      </c>
      <c r="C34" s="32">
        <v>701087</v>
      </c>
      <c r="D34" s="52"/>
      <c r="E34" s="57"/>
      <c r="F34" s="52"/>
      <c r="G34" s="57"/>
      <c r="H34" s="52"/>
      <c r="I34" s="52">
        <v>4</v>
      </c>
      <c r="J34" s="57">
        <v>2039</v>
      </c>
    </row>
    <row r="35" spans="1:10" s="60" customFormat="1" ht="24" x14ac:dyDescent="0.3">
      <c r="A35" s="26" t="s">
        <v>25</v>
      </c>
      <c r="B35" s="26" t="s">
        <v>43</v>
      </c>
      <c r="C35" s="32">
        <v>701089</v>
      </c>
      <c r="D35" s="52"/>
      <c r="E35" s="57"/>
      <c r="F35" s="52"/>
      <c r="G35" s="57"/>
      <c r="H35" s="52"/>
      <c r="I35" s="52">
        <v>1</v>
      </c>
      <c r="J35" s="57">
        <v>955</v>
      </c>
    </row>
    <row r="36" spans="1:10" s="60" customFormat="1" ht="24" x14ac:dyDescent="0.3">
      <c r="A36" s="26" t="s">
        <v>25</v>
      </c>
      <c r="B36" s="26" t="s">
        <v>274</v>
      </c>
      <c r="C36" s="32">
        <v>701091</v>
      </c>
      <c r="D36" s="52"/>
      <c r="E36" s="57"/>
      <c r="F36" s="52"/>
      <c r="G36" s="57"/>
      <c r="H36" s="52"/>
      <c r="I36" s="52">
        <v>2</v>
      </c>
      <c r="J36" s="57">
        <v>1789</v>
      </c>
    </row>
    <row r="37" spans="1:10" s="60" customFormat="1" ht="24" x14ac:dyDescent="0.3">
      <c r="A37" s="26" t="s">
        <v>25</v>
      </c>
      <c r="B37" s="26" t="s">
        <v>275</v>
      </c>
      <c r="C37" s="32"/>
      <c r="D37" s="52"/>
      <c r="E37" s="57"/>
      <c r="F37" s="52"/>
      <c r="G37" s="57"/>
      <c r="H37" s="52"/>
      <c r="I37" s="52"/>
      <c r="J37" s="57"/>
    </row>
    <row r="38" spans="1:10" s="60" customFormat="1" ht="24" x14ac:dyDescent="0.3">
      <c r="A38" s="26" t="s">
        <v>25</v>
      </c>
      <c r="B38" s="26" t="s">
        <v>45</v>
      </c>
      <c r="C38" s="32">
        <v>701095</v>
      </c>
      <c r="D38" s="52"/>
      <c r="E38" s="57"/>
      <c r="F38" s="52"/>
      <c r="G38" s="57"/>
      <c r="H38" s="52">
        <v>1</v>
      </c>
      <c r="I38" s="52">
        <v>4</v>
      </c>
      <c r="J38" s="57">
        <v>2823</v>
      </c>
    </row>
    <row r="39" spans="1:10" s="60" customFormat="1" ht="24" x14ac:dyDescent="0.3">
      <c r="A39" s="26" t="s">
        <v>25</v>
      </c>
      <c r="B39" s="26" t="s">
        <v>46</v>
      </c>
      <c r="C39" s="32">
        <v>701097</v>
      </c>
      <c r="D39" s="52"/>
      <c r="E39" s="57"/>
      <c r="F39" s="52"/>
      <c r="G39" s="57"/>
      <c r="H39" s="52">
        <v>1</v>
      </c>
      <c r="I39" s="52"/>
      <c r="J39" s="57"/>
    </row>
    <row r="40" spans="1:10" s="60" customFormat="1" ht="24" x14ac:dyDescent="0.3">
      <c r="A40" s="26" t="s">
        <v>25</v>
      </c>
      <c r="B40" s="26" t="s">
        <v>47</v>
      </c>
      <c r="C40" s="32">
        <v>701099</v>
      </c>
      <c r="D40" s="52"/>
      <c r="E40" s="57"/>
      <c r="F40" s="52"/>
      <c r="G40" s="57"/>
      <c r="H40" s="52"/>
      <c r="I40" s="52">
        <v>1</v>
      </c>
      <c r="J40" s="57">
        <v>2445</v>
      </c>
    </row>
    <row r="41" spans="1:10" s="60" customFormat="1" ht="24" x14ac:dyDescent="0.3">
      <c r="A41" s="26" t="s">
        <v>25</v>
      </c>
      <c r="B41" s="26" t="s">
        <v>276</v>
      </c>
      <c r="C41" s="32">
        <v>701101</v>
      </c>
      <c r="D41" s="52"/>
      <c r="E41" s="57"/>
      <c r="F41" s="52"/>
      <c r="G41" s="57"/>
      <c r="H41" s="52"/>
      <c r="I41" s="52">
        <v>1</v>
      </c>
      <c r="J41" s="57">
        <v>371</v>
      </c>
    </row>
    <row r="42" spans="1:10" s="60" customFormat="1" ht="24" x14ac:dyDescent="0.3">
      <c r="A42" s="26" t="s">
        <v>51</v>
      </c>
      <c r="B42" s="26" t="s">
        <v>280</v>
      </c>
      <c r="C42" s="41"/>
      <c r="D42" s="52"/>
      <c r="E42" s="57"/>
      <c r="F42" s="52"/>
      <c r="G42" s="57"/>
      <c r="H42" s="52"/>
      <c r="I42" s="52"/>
      <c r="J42" s="57"/>
    </row>
    <row r="43" spans="1:10" x14ac:dyDescent="0.35">
      <c r="A43" s="20"/>
      <c r="B43" s="20"/>
      <c r="C43" s="20"/>
      <c r="D43" s="16"/>
      <c r="E43" s="11"/>
      <c r="F43" s="16"/>
      <c r="G43" s="11"/>
      <c r="H43" s="16"/>
      <c r="I43" s="16"/>
      <c r="J43" s="11"/>
    </row>
    <row r="44" spans="1:10" x14ac:dyDescent="0.35">
      <c r="A44" s="20"/>
      <c r="B44" s="20"/>
      <c r="C44" s="51" t="s">
        <v>238</v>
      </c>
      <c r="D44" s="62">
        <f t="shared" ref="D44:H44" si="0">SUM(D5:D42)</f>
        <v>0</v>
      </c>
      <c r="E44" s="63">
        <f t="shared" si="0"/>
        <v>0</v>
      </c>
      <c r="F44" s="62">
        <f t="shared" si="0"/>
        <v>0</v>
      </c>
      <c r="G44" s="63">
        <f t="shared" si="0"/>
        <v>0</v>
      </c>
      <c r="H44" s="62">
        <f t="shared" si="0"/>
        <v>36</v>
      </c>
      <c r="I44" s="62">
        <f>SUM(I5:I42)</f>
        <v>582</v>
      </c>
      <c r="J44" s="63">
        <f>SUM(J5:J42)</f>
        <v>630052</v>
      </c>
    </row>
    <row r="45" spans="1:10" x14ac:dyDescent="0.35">
      <c r="D45" s="44"/>
      <c r="E45" s="64"/>
      <c r="F45" s="44"/>
      <c r="G45" s="64"/>
      <c r="H45" s="64"/>
      <c r="I45" s="44"/>
    </row>
    <row r="47" spans="1:10" x14ac:dyDescent="0.35">
      <c r="B47" s="65" t="s">
        <v>194</v>
      </c>
      <c r="C47" s="4" t="s">
        <v>195</v>
      </c>
      <c r="D47" s="14" t="s">
        <v>196</v>
      </c>
    </row>
    <row r="48" spans="1:10" x14ac:dyDescent="0.35">
      <c r="B48" s="5" t="s">
        <v>197</v>
      </c>
      <c r="C48" s="52">
        <f>D44+F44+H44+I44</f>
        <v>618</v>
      </c>
      <c r="D48" s="53">
        <f>E44+G44+I44+J44</f>
        <v>630634</v>
      </c>
    </row>
    <row r="49" spans="2:4" x14ac:dyDescent="0.35">
      <c r="B49" s="5" t="s">
        <v>198</v>
      </c>
      <c r="C49" s="52">
        <f>F44</f>
        <v>0</v>
      </c>
      <c r="D49" s="53">
        <f>G44</f>
        <v>0</v>
      </c>
    </row>
    <row r="50" spans="2:4" x14ac:dyDescent="0.35">
      <c r="B50" s="5" t="s">
        <v>199</v>
      </c>
      <c r="C50" s="52">
        <f>D44+I44</f>
        <v>582</v>
      </c>
      <c r="D50" s="53">
        <f>E44+J44</f>
        <v>630052</v>
      </c>
    </row>
    <row r="51" spans="2:4" x14ac:dyDescent="0.35">
      <c r="B51" s="5" t="s">
        <v>200</v>
      </c>
      <c r="C51" s="52">
        <f>D44+F44+I44</f>
        <v>582</v>
      </c>
      <c r="D51" s="53">
        <f>E44+G44+J44</f>
        <v>630052</v>
      </c>
    </row>
  </sheetData>
  <autoFilter ref="A4:J42" xr:uid="{00000000-0009-0000-0000-00001C000000}"/>
  <conditionalFormatting sqref="A5:C12">
    <cfRule type="cellIs" dxfId="3" priority="12" stopIfTrue="1" operator="equal">
      <formula>"&lt;&gt;"""""</formula>
    </cfRule>
  </conditionalFormatting>
  <conditionalFormatting sqref="A14:C44">
    <cfRule type="cellIs" dxfId="2" priority="10" stopIfTrue="1" operator="equal">
      <formula>"&lt;&gt;"""""</formula>
    </cfRule>
  </conditionalFormatting>
  <conditionalFormatting sqref="C48:D51">
    <cfRule type="cellIs" dxfId="1" priority="1" stopIfTrue="1" operator="equal">
      <formula>"&lt;&gt;"""""</formula>
    </cfRule>
  </conditionalFormatting>
  <conditionalFormatting sqref="D5:J44">
    <cfRule type="cellIs" dxfId="0" priority="2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F5F3-5041-411C-9AB2-05D6FD4F5455}">
  <dimension ref="A1:H62"/>
  <sheetViews>
    <sheetView topLeftCell="A14" workbookViewId="0">
      <selection activeCell="F59" sqref="F59"/>
    </sheetView>
  </sheetViews>
  <sheetFormatPr defaultColWidth="12.453125" defaultRowHeight="10.5" x14ac:dyDescent="0.25"/>
  <cols>
    <col min="1" max="1" width="56.54296875" style="68" customWidth="1"/>
    <col min="2" max="2" width="82.453125" style="68" bestFit="1" customWidth="1"/>
    <col min="3" max="3" width="16.81640625" style="68" bestFit="1" customWidth="1"/>
    <col min="4" max="4" width="27.81640625" style="249" customWidth="1"/>
    <col min="5" max="5" width="12.81640625" style="68" customWidth="1"/>
    <col min="6" max="7" width="12.54296875" style="68" customWidth="1"/>
    <col min="8" max="16384" width="12.453125" style="68"/>
  </cols>
  <sheetData>
    <row r="1" spans="1:7" x14ac:dyDescent="0.25">
      <c r="A1" s="77" t="s">
        <v>0</v>
      </c>
      <c r="B1" s="66">
        <v>2023</v>
      </c>
      <c r="C1" s="67"/>
      <c r="E1" s="67"/>
      <c r="F1" s="67"/>
      <c r="G1" s="67"/>
    </row>
    <row r="2" spans="1:7" x14ac:dyDescent="0.25">
      <c r="A2" s="77" t="s">
        <v>1</v>
      </c>
      <c r="B2" s="73" t="s">
        <v>36</v>
      </c>
      <c r="C2" s="67"/>
      <c r="E2" s="67"/>
      <c r="F2" s="67"/>
      <c r="G2" s="67"/>
    </row>
    <row r="3" spans="1:7" x14ac:dyDescent="0.25">
      <c r="E3" s="67"/>
      <c r="F3" s="67"/>
      <c r="G3" s="67"/>
    </row>
    <row r="4" spans="1:7" ht="21" x14ac:dyDescent="0.25">
      <c r="A4" s="77" t="s">
        <v>3</v>
      </c>
      <c r="B4" s="77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x14ac:dyDescent="0.25">
      <c r="A5" s="69" t="s">
        <v>385</v>
      </c>
      <c r="B5" s="69" t="s">
        <v>79</v>
      </c>
      <c r="C5" s="70">
        <v>2023</v>
      </c>
      <c r="D5" s="70">
        <v>700930</v>
      </c>
      <c r="E5" s="71">
        <v>238.42</v>
      </c>
      <c r="F5" s="71">
        <v>8.5399999999999991</v>
      </c>
      <c r="G5" s="71">
        <f t="shared" ref="G5:G56" si="0">E5+F5</f>
        <v>246.95999999999998</v>
      </c>
    </row>
    <row r="6" spans="1:7" x14ac:dyDescent="0.25">
      <c r="A6" s="69" t="s">
        <v>324</v>
      </c>
      <c r="B6" s="69" t="s">
        <v>363</v>
      </c>
      <c r="C6" s="70">
        <v>2023</v>
      </c>
      <c r="D6" s="70">
        <v>700912</v>
      </c>
      <c r="E6" s="71">
        <v>24880.83</v>
      </c>
      <c r="F6" s="71">
        <v>-491.9</v>
      </c>
      <c r="G6" s="71">
        <f t="shared" si="0"/>
        <v>24388.93</v>
      </c>
    </row>
    <row r="7" spans="1:7" x14ac:dyDescent="0.25">
      <c r="A7" s="69" t="s">
        <v>385</v>
      </c>
      <c r="B7" s="69" t="s">
        <v>80</v>
      </c>
      <c r="C7" s="70">
        <v>2023</v>
      </c>
      <c r="D7" s="70">
        <v>700933</v>
      </c>
      <c r="E7" s="71">
        <v>0</v>
      </c>
      <c r="F7" s="71">
        <v>0</v>
      </c>
      <c r="G7" s="71">
        <f t="shared" si="0"/>
        <v>0</v>
      </c>
    </row>
    <row r="8" spans="1:7" x14ac:dyDescent="0.25">
      <c r="A8" s="69" t="s">
        <v>385</v>
      </c>
      <c r="B8" s="69" t="s">
        <v>80</v>
      </c>
      <c r="C8" s="70">
        <v>2023</v>
      </c>
      <c r="D8" s="70">
        <v>700934</v>
      </c>
      <c r="E8" s="71">
        <v>0</v>
      </c>
      <c r="F8" s="71">
        <v>0</v>
      </c>
      <c r="G8" s="71">
        <f t="shared" si="0"/>
        <v>0</v>
      </c>
    </row>
    <row r="9" spans="1:7" x14ac:dyDescent="0.25">
      <c r="A9" s="69" t="s">
        <v>325</v>
      </c>
      <c r="B9" s="69" t="s">
        <v>81</v>
      </c>
      <c r="C9" s="70">
        <v>2023</v>
      </c>
      <c r="D9" s="70">
        <v>700937</v>
      </c>
      <c r="E9" s="71">
        <v>176039.11</v>
      </c>
      <c r="F9" s="71">
        <v>-447.46</v>
      </c>
      <c r="G9" s="71">
        <f t="shared" si="0"/>
        <v>175591.65</v>
      </c>
    </row>
    <row r="10" spans="1:7" x14ac:dyDescent="0.25">
      <c r="A10" s="69" t="s">
        <v>326</v>
      </c>
      <c r="B10" s="69" t="s">
        <v>327</v>
      </c>
      <c r="C10" s="70">
        <v>2023</v>
      </c>
      <c r="D10" s="70">
        <v>700946</v>
      </c>
      <c r="E10" s="71">
        <v>72973.551219512199</v>
      </c>
      <c r="F10" s="71">
        <v>-195.49</v>
      </c>
      <c r="G10" s="71">
        <f t="shared" si="0"/>
        <v>72778.061219512194</v>
      </c>
    </row>
    <row r="11" spans="1:7" x14ac:dyDescent="0.25">
      <c r="A11" s="69" t="s">
        <v>325</v>
      </c>
      <c r="B11" s="69" t="s">
        <v>82</v>
      </c>
      <c r="C11" s="70">
        <v>2023</v>
      </c>
      <c r="D11" s="70">
        <v>700929</v>
      </c>
      <c r="E11" s="71">
        <v>23109.71</v>
      </c>
      <c r="F11" s="71">
        <v>447.44</v>
      </c>
      <c r="G11" s="71">
        <f t="shared" si="0"/>
        <v>23557.149999999998</v>
      </c>
    </row>
    <row r="12" spans="1:7" x14ac:dyDescent="0.25">
      <c r="A12" s="69" t="s">
        <v>325</v>
      </c>
      <c r="B12" s="69" t="s">
        <v>83</v>
      </c>
      <c r="C12" s="70">
        <v>2023</v>
      </c>
      <c r="D12" s="70">
        <v>700938</v>
      </c>
      <c r="E12" s="71">
        <v>16110.38048780488</v>
      </c>
      <c r="F12" s="71">
        <v>0</v>
      </c>
      <c r="G12" s="71">
        <f t="shared" si="0"/>
        <v>16110.38048780488</v>
      </c>
    </row>
    <row r="13" spans="1:7" x14ac:dyDescent="0.25">
      <c r="A13" s="69" t="s">
        <v>328</v>
      </c>
      <c r="B13" s="69" t="s">
        <v>286</v>
      </c>
      <c r="C13" s="70">
        <v>2023</v>
      </c>
      <c r="D13" s="70">
        <v>700939</v>
      </c>
      <c r="E13" s="71">
        <v>2792.92</v>
      </c>
      <c r="F13" s="71">
        <v>299.87</v>
      </c>
      <c r="G13" s="71">
        <f t="shared" si="0"/>
        <v>3092.79</v>
      </c>
    </row>
    <row r="14" spans="1:7" x14ac:dyDescent="0.25">
      <c r="A14" s="69" t="s">
        <v>329</v>
      </c>
      <c r="B14" s="69" t="s">
        <v>330</v>
      </c>
      <c r="C14" s="70">
        <v>2023</v>
      </c>
      <c r="D14" s="70">
        <v>700935</v>
      </c>
      <c r="E14" s="71">
        <v>410184.58</v>
      </c>
      <c r="F14" s="71">
        <v>6705.94</v>
      </c>
      <c r="G14" s="71">
        <f t="shared" si="0"/>
        <v>416890.52</v>
      </c>
    </row>
    <row r="15" spans="1:7" x14ac:dyDescent="0.25">
      <c r="A15" s="69" t="s">
        <v>329</v>
      </c>
      <c r="B15" s="69" t="s">
        <v>330</v>
      </c>
      <c r="C15" s="70">
        <v>2023</v>
      </c>
      <c r="D15" s="70" t="s">
        <v>413</v>
      </c>
      <c r="E15" s="71">
        <v>25545.000000000004</v>
      </c>
      <c r="F15" s="71">
        <v>0</v>
      </c>
      <c r="G15" s="71">
        <f t="shared" si="0"/>
        <v>25545.000000000004</v>
      </c>
    </row>
    <row r="16" spans="1:7" x14ac:dyDescent="0.25">
      <c r="A16" s="69" t="s">
        <v>385</v>
      </c>
      <c r="B16" s="69" t="s">
        <v>331</v>
      </c>
      <c r="C16" s="70">
        <v>2023</v>
      </c>
      <c r="D16" s="70">
        <v>700940</v>
      </c>
      <c r="E16" s="71">
        <v>0</v>
      </c>
      <c r="F16" s="71">
        <v>0</v>
      </c>
      <c r="G16" s="71">
        <f t="shared" si="0"/>
        <v>0</v>
      </c>
    </row>
    <row r="17" spans="1:7" x14ac:dyDescent="0.25">
      <c r="A17" s="69" t="s">
        <v>324</v>
      </c>
      <c r="B17" s="69" t="s">
        <v>84</v>
      </c>
      <c r="C17" s="70">
        <v>2023</v>
      </c>
      <c r="D17" s="70">
        <v>700931</v>
      </c>
      <c r="E17" s="71">
        <v>6386.253658536586</v>
      </c>
      <c r="F17" s="71">
        <v>270.49</v>
      </c>
      <c r="G17" s="71">
        <f t="shared" si="0"/>
        <v>6656.7436585365858</v>
      </c>
    </row>
    <row r="18" spans="1:7" x14ac:dyDescent="0.25">
      <c r="A18" s="69" t="s">
        <v>85</v>
      </c>
      <c r="B18" s="69"/>
      <c r="C18" s="70">
        <v>2023</v>
      </c>
      <c r="D18" s="70">
        <v>700942</v>
      </c>
      <c r="E18" s="71">
        <v>1703.0048780487805</v>
      </c>
      <c r="F18" s="71">
        <v>0.52</v>
      </c>
      <c r="G18" s="71">
        <f t="shared" si="0"/>
        <v>1703.5248780487805</v>
      </c>
    </row>
    <row r="19" spans="1:7" x14ac:dyDescent="0.25">
      <c r="A19" s="69" t="s">
        <v>85</v>
      </c>
      <c r="B19" s="69" t="s">
        <v>68</v>
      </c>
      <c r="C19" s="70">
        <v>2023</v>
      </c>
      <c r="D19" s="70">
        <v>700947</v>
      </c>
      <c r="E19" s="71">
        <v>596.04999999999995</v>
      </c>
      <c r="F19" s="71">
        <v>10.31</v>
      </c>
      <c r="G19" s="71">
        <f t="shared" si="0"/>
        <v>606.3599999999999</v>
      </c>
    </row>
    <row r="20" spans="1:7" x14ac:dyDescent="0.25">
      <c r="A20" s="69" t="s">
        <v>332</v>
      </c>
      <c r="B20" s="69" t="s">
        <v>333</v>
      </c>
      <c r="C20" s="70">
        <v>2023</v>
      </c>
      <c r="D20" s="70">
        <v>700908</v>
      </c>
      <c r="E20" s="71">
        <v>234982.93000000002</v>
      </c>
      <c r="F20" s="71">
        <v>-5682.9</v>
      </c>
      <c r="G20" s="71">
        <f t="shared" si="0"/>
        <v>229300.03000000003</v>
      </c>
    </row>
    <row r="21" spans="1:7" x14ac:dyDescent="0.25">
      <c r="A21" s="69" t="s">
        <v>332</v>
      </c>
      <c r="B21" s="69" t="s">
        <v>334</v>
      </c>
      <c r="C21" s="70">
        <v>2023</v>
      </c>
      <c r="D21" s="70">
        <v>700909</v>
      </c>
      <c r="E21" s="71">
        <v>206069.93000000005</v>
      </c>
      <c r="F21" s="71">
        <v>-1236.28</v>
      </c>
      <c r="G21" s="71">
        <f t="shared" si="0"/>
        <v>204833.65000000005</v>
      </c>
    </row>
    <row r="22" spans="1:7" x14ac:dyDescent="0.25">
      <c r="A22" s="69" t="s">
        <v>332</v>
      </c>
      <c r="B22" s="69" t="s">
        <v>333</v>
      </c>
      <c r="C22" s="70">
        <v>2023</v>
      </c>
      <c r="D22" s="70" t="s">
        <v>92</v>
      </c>
      <c r="E22" s="71">
        <v>0</v>
      </c>
      <c r="F22" s="71">
        <v>0</v>
      </c>
      <c r="G22" s="71">
        <f t="shared" si="0"/>
        <v>0</v>
      </c>
    </row>
    <row r="23" spans="1:7" x14ac:dyDescent="0.25">
      <c r="A23" s="69" t="s">
        <v>332</v>
      </c>
      <c r="B23" s="69" t="s">
        <v>333</v>
      </c>
      <c r="C23" s="70">
        <v>2023</v>
      </c>
      <c r="D23" s="70" t="s">
        <v>93</v>
      </c>
      <c r="E23" s="71">
        <v>0</v>
      </c>
      <c r="F23" s="71">
        <v>0</v>
      </c>
      <c r="G23" s="71">
        <f t="shared" si="0"/>
        <v>0</v>
      </c>
    </row>
    <row r="24" spans="1:7" x14ac:dyDescent="0.25">
      <c r="A24" s="69" t="s">
        <v>332</v>
      </c>
      <c r="B24" s="69" t="s">
        <v>333</v>
      </c>
      <c r="C24" s="70">
        <v>2023</v>
      </c>
      <c r="D24" s="70" t="s">
        <v>94</v>
      </c>
      <c r="E24" s="71">
        <v>0</v>
      </c>
      <c r="F24" s="71">
        <v>0</v>
      </c>
      <c r="G24" s="71">
        <f t="shared" si="0"/>
        <v>0</v>
      </c>
    </row>
    <row r="25" spans="1:7" x14ac:dyDescent="0.25">
      <c r="A25" s="69" t="s">
        <v>332</v>
      </c>
      <c r="B25" s="69" t="s">
        <v>333</v>
      </c>
      <c r="C25" s="70">
        <v>2023</v>
      </c>
      <c r="D25" s="70" t="s">
        <v>360</v>
      </c>
      <c r="E25" s="71">
        <v>89.73</v>
      </c>
      <c r="F25" s="71">
        <v>0</v>
      </c>
      <c r="G25" s="71">
        <f t="shared" si="0"/>
        <v>89.73</v>
      </c>
    </row>
    <row r="26" spans="1:7" x14ac:dyDescent="0.25">
      <c r="A26" s="69" t="s">
        <v>332</v>
      </c>
      <c r="B26" s="69" t="s">
        <v>333</v>
      </c>
      <c r="C26" s="70">
        <v>2023</v>
      </c>
      <c r="D26" s="70" t="s">
        <v>95</v>
      </c>
      <c r="E26" s="71">
        <v>0</v>
      </c>
      <c r="F26" s="71">
        <v>0</v>
      </c>
      <c r="G26" s="71">
        <f t="shared" si="0"/>
        <v>0</v>
      </c>
    </row>
    <row r="27" spans="1:7" x14ac:dyDescent="0.25">
      <c r="A27" s="69" t="s">
        <v>332</v>
      </c>
      <c r="B27" s="69" t="s">
        <v>333</v>
      </c>
      <c r="C27" s="70">
        <v>2023</v>
      </c>
      <c r="D27" s="70" t="s">
        <v>96</v>
      </c>
      <c r="E27" s="71">
        <v>3498.77</v>
      </c>
      <c r="F27" s="71">
        <v>0</v>
      </c>
      <c r="G27" s="71">
        <f t="shared" si="0"/>
        <v>3498.77</v>
      </c>
    </row>
    <row r="28" spans="1:7" x14ac:dyDescent="0.25">
      <c r="A28" s="69" t="s">
        <v>332</v>
      </c>
      <c r="B28" s="69" t="s">
        <v>334</v>
      </c>
      <c r="C28" s="70">
        <v>2023</v>
      </c>
      <c r="D28" s="70" t="s">
        <v>97</v>
      </c>
      <c r="E28" s="71">
        <v>0</v>
      </c>
      <c r="F28" s="71">
        <v>0</v>
      </c>
      <c r="G28" s="71">
        <f t="shared" si="0"/>
        <v>0</v>
      </c>
    </row>
    <row r="29" spans="1:7" x14ac:dyDescent="0.25">
      <c r="A29" s="69" t="s">
        <v>387</v>
      </c>
      <c r="B29" s="69" t="s">
        <v>87</v>
      </c>
      <c r="C29" s="70">
        <v>2023</v>
      </c>
      <c r="D29" s="70">
        <v>700910</v>
      </c>
      <c r="E29" s="71">
        <v>34.06</v>
      </c>
      <c r="F29" s="71">
        <v>0</v>
      </c>
      <c r="G29" s="71">
        <f t="shared" si="0"/>
        <v>34.06</v>
      </c>
    </row>
    <row r="30" spans="1:7" x14ac:dyDescent="0.25">
      <c r="A30" s="69" t="s">
        <v>37</v>
      </c>
      <c r="B30" s="69" t="s">
        <v>129</v>
      </c>
      <c r="C30" s="70">
        <v>2023</v>
      </c>
      <c r="D30" s="70" t="s">
        <v>414</v>
      </c>
      <c r="E30" s="71">
        <v>85.151219512195127</v>
      </c>
      <c r="F30" s="71">
        <v>-46.83</v>
      </c>
      <c r="G30" s="71">
        <f t="shared" si="0"/>
        <v>38.321219512195128</v>
      </c>
    </row>
    <row r="31" spans="1:7" x14ac:dyDescent="0.25">
      <c r="A31" s="69" t="s">
        <v>385</v>
      </c>
      <c r="B31" s="69" t="s">
        <v>389</v>
      </c>
      <c r="C31" s="70">
        <v>2023</v>
      </c>
      <c r="D31" s="70">
        <v>700945</v>
      </c>
      <c r="E31" s="71">
        <v>698.23414634146354</v>
      </c>
      <c r="F31" s="71">
        <v>0</v>
      </c>
      <c r="G31" s="71">
        <f t="shared" si="0"/>
        <v>698.23414634146354</v>
      </c>
    </row>
    <row r="32" spans="1:7" x14ac:dyDescent="0.25">
      <c r="A32" s="69" t="s">
        <v>385</v>
      </c>
      <c r="B32" s="69" t="s">
        <v>336</v>
      </c>
      <c r="C32" s="70">
        <v>2023</v>
      </c>
      <c r="D32" s="70">
        <v>700943</v>
      </c>
      <c r="E32" s="71">
        <v>408.72195121951222</v>
      </c>
      <c r="F32" s="71">
        <v>0</v>
      </c>
      <c r="G32" s="71">
        <f t="shared" si="0"/>
        <v>408.72195121951222</v>
      </c>
    </row>
    <row r="33" spans="1:7" x14ac:dyDescent="0.25">
      <c r="A33" s="69" t="s">
        <v>385</v>
      </c>
      <c r="B33" s="69" t="s">
        <v>389</v>
      </c>
      <c r="C33" s="70">
        <v>2023</v>
      </c>
      <c r="D33" s="70">
        <v>700944</v>
      </c>
      <c r="E33" s="71">
        <v>493.87317073170738</v>
      </c>
      <c r="F33" s="71">
        <v>0</v>
      </c>
      <c r="G33" s="71">
        <f t="shared" si="0"/>
        <v>493.87317073170738</v>
      </c>
    </row>
    <row r="34" spans="1:7" x14ac:dyDescent="0.25">
      <c r="A34" s="69" t="s">
        <v>410</v>
      </c>
      <c r="B34" s="69" t="s">
        <v>411</v>
      </c>
      <c r="C34" s="70">
        <v>2023</v>
      </c>
      <c r="D34" s="70">
        <v>700913</v>
      </c>
      <c r="E34" s="71">
        <v>119.21</v>
      </c>
      <c r="F34" s="71">
        <v>0</v>
      </c>
      <c r="G34" s="71">
        <f t="shared" si="0"/>
        <v>119.21</v>
      </c>
    </row>
    <row r="35" spans="1:7" x14ac:dyDescent="0.25">
      <c r="A35" s="69" t="s">
        <v>410</v>
      </c>
      <c r="B35" s="69" t="s">
        <v>396</v>
      </c>
      <c r="C35" s="70">
        <v>2023</v>
      </c>
      <c r="D35" s="70">
        <v>700914</v>
      </c>
      <c r="E35" s="71">
        <v>119.21</v>
      </c>
      <c r="F35" s="71">
        <v>6.39</v>
      </c>
      <c r="G35" s="71">
        <f t="shared" si="0"/>
        <v>125.6</v>
      </c>
    </row>
    <row r="36" spans="1:7" x14ac:dyDescent="0.25">
      <c r="A36" s="69" t="s">
        <v>410</v>
      </c>
      <c r="B36" s="69" t="s">
        <v>397</v>
      </c>
      <c r="C36" s="70">
        <v>2023</v>
      </c>
      <c r="D36" s="70">
        <v>700915</v>
      </c>
      <c r="E36" s="71">
        <v>119.21</v>
      </c>
      <c r="F36" s="71">
        <v>0</v>
      </c>
      <c r="G36" s="71">
        <f t="shared" si="0"/>
        <v>119.21</v>
      </c>
    </row>
    <row r="37" spans="1:7" x14ac:dyDescent="0.25">
      <c r="A37" s="69" t="s">
        <v>410</v>
      </c>
      <c r="B37" s="69" t="s">
        <v>412</v>
      </c>
      <c r="C37" s="70">
        <v>2023</v>
      </c>
      <c r="D37" s="70">
        <v>700916</v>
      </c>
      <c r="E37" s="71">
        <v>85.151219512195127</v>
      </c>
      <c r="F37" s="71">
        <v>0</v>
      </c>
      <c r="G37" s="71">
        <f t="shared" si="0"/>
        <v>85.151219512195127</v>
      </c>
    </row>
    <row r="38" spans="1:7" x14ac:dyDescent="0.25">
      <c r="A38" s="69" t="s">
        <v>410</v>
      </c>
      <c r="B38" s="69" t="s">
        <v>398</v>
      </c>
      <c r="C38" s="70">
        <v>2023</v>
      </c>
      <c r="D38" s="70">
        <v>700917</v>
      </c>
      <c r="E38" s="71">
        <v>136.2439024390244</v>
      </c>
      <c r="F38" s="71">
        <v>0</v>
      </c>
      <c r="G38" s="71">
        <f t="shared" si="0"/>
        <v>136.2439024390244</v>
      </c>
    </row>
    <row r="39" spans="1:7" x14ac:dyDescent="0.25">
      <c r="A39" s="69" t="s">
        <v>410</v>
      </c>
      <c r="B39" s="69" t="s">
        <v>399</v>
      </c>
      <c r="C39" s="70">
        <v>2023</v>
      </c>
      <c r="D39" s="70">
        <v>700918</v>
      </c>
      <c r="E39" s="71">
        <v>170.30243902439025</v>
      </c>
      <c r="F39" s="71">
        <v>0</v>
      </c>
      <c r="G39" s="71">
        <f t="shared" si="0"/>
        <v>170.30243902439025</v>
      </c>
    </row>
    <row r="40" spans="1:7" x14ac:dyDescent="0.25">
      <c r="A40" s="69" t="s">
        <v>410</v>
      </c>
      <c r="B40" s="69" t="s">
        <v>400</v>
      </c>
      <c r="C40" s="70">
        <v>2023</v>
      </c>
      <c r="D40" s="70">
        <v>700919</v>
      </c>
      <c r="E40" s="71">
        <v>442.78048780487813</v>
      </c>
      <c r="F40" s="71">
        <v>0</v>
      </c>
      <c r="G40" s="71">
        <f t="shared" si="0"/>
        <v>442.78048780487813</v>
      </c>
    </row>
    <row r="41" spans="1:7" x14ac:dyDescent="0.25">
      <c r="A41" s="69" t="s">
        <v>410</v>
      </c>
      <c r="B41" s="69" t="s">
        <v>401</v>
      </c>
      <c r="C41" s="70">
        <v>2023</v>
      </c>
      <c r="D41" s="70">
        <v>700920</v>
      </c>
      <c r="E41" s="71">
        <v>187.33</v>
      </c>
      <c r="F41" s="71">
        <v>0</v>
      </c>
      <c r="G41" s="71">
        <f t="shared" si="0"/>
        <v>187.33</v>
      </c>
    </row>
    <row r="42" spans="1:7" x14ac:dyDescent="0.25">
      <c r="A42" s="69" t="s">
        <v>410</v>
      </c>
      <c r="B42" s="69" t="s">
        <v>402</v>
      </c>
      <c r="C42" s="70">
        <v>2023</v>
      </c>
      <c r="D42" s="70">
        <v>700921</v>
      </c>
      <c r="E42" s="71">
        <v>136.2439024390244</v>
      </c>
      <c r="F42" s="71">
        <v>0</v>
      </c>
      <c r="G42" s="71">
        <f t="shared" si="0"/>
        <v>136.2439024390244</v>
      </c>
    </row>
    <row r="43" spans="1:7" x14ac:dyDescent="0.25">
      <c r="A43" s="69" t="s">
        <v>410</v>
      </c>
      <c r="B43" s="69" t="s">
        <v>403</v>
      </c>
      <c r="C43" s="70">
        <v>2023</v>
      </c>
      <c r="D43" s="70">
        <v>700922</v>
      </c>
      <c r="E43" s="71">
        <v>170.30243902439025</v>
      </c>
      <c r="F43" s="71">
        <v>10.97</v>
      </c>
      <c r="G43" s="71">
        <f t="shared" si="0"/>
        <v>181.27243902439025</v>
      </c>
    </row>
    <row r="44" spans="1:7" x14ac:dyDescent="0.25">
      <c r="A44" s="69" t="s">
        <v>410</v>
      </c>
      <c r="B44" s="69" t="s">
        <v>404</v>
      </c>
      <c r="C44" s="70">
        <v>2023</v>
      </c>
      <c r="D44" s="70">
        <v>700923</v>
      </c>
      <c r="E44" s="71">
        <v>119.21</v>
      </c>
      <c r="F44" s="71">
        <v>0.94</v>
      </c>
      <c r="G44" s="71">
        <f t="shared" si="0"/>
        <v>120.14999999999999</v>
      </c>
    </row>
    <row r="45" spans="1:7" x14ac:dyDescent="0.25">
      <c r="A45" s="69" t="s">
        <v>410</v>
      </c>
      <c r="B45" s="69" t="s">
        <v>405</v>
      </c>
      <c r="C45" s="70">
        <v>2023</v>
      </c>
      <c r="D45" s="70">
        <v>700924</v>
      </c>
      <c r="E45" s="71">
        <v>119.21</v>
      </c>
      <c r="F45" s="71">
        <v>0</v>
      </c>
      <c r="G45" s="71">
        <f t="shared" si="0"/>
        <v>119.21</v>
      </c>
    </row>
    <row r="46" spans="1:7" x14ac:dyDescent="0.25">
      <c r="A46" s="69" t="s">
        <v>410</v>
      </c>
      <c r="B46" s="69" t="s">
        <v>407</v>
      </c>
      <c r="C46" s="70">
        <v>2023</v>
      </c>
      <c r="D46" s="70">
        <v>700925</v>
      </c>
      <c r="E46" s="85">
        <v>119.21</v>
      </c>
      <c r="F46" s="85">
        <v>0</v>
      </c>
      <c r="G46" s="71">
        <f t="shared" si="0"/>
        <v>119.21</v>
      </c>
    </row>
    <row r="47" spans="1:7" x14ac:dyDescent="0.25">
      <c r="A47" s="223" t="s">
        <v>410</v>
      </c>
      <c r="B47" s="223" t="s">
        <v>408</v>
      </c>
      <c r="C47" s="224">
        <v>2023</v>
      </c>
      <c r="D47" s="84">
        <v>700926</v>
      </c>
      <c r="E47" s="250">
        <v>153.27000000000001</v>
      </c>
      <c r="F47" s="250">
        <v>0</v>
      </c>
      <c r="G47" s="71">
        <f t="shared" si="0"/>
        <v>153.27000000000001</v>
      </c>
    </row>
    <row r="48" spans="1:7" x14ac:dyDescent="0.25">
      <c r="A48" s="223" t="s">
        <v>410</v>
      </c>
      <c r="B48" s="223" t="s">
        <v>409</v>
      </c>
      <c r="C48" s="224">
        <v>2023</v>
      </c>
      <c r="D48" s="84">
        <v>700927</v>
      </c>
      <c r="E48" s="250">
        <v>204.36097560975611</v>
      </c>
      <c r="F48" s="250">
        <v>0</v>
      </c>
      <c r="G48" s="71">
        <f t="shared" si="0"/>
        <v>204.36097560975611</v>
      </c>
    </row>
    <row r="49" spans="1:8" x14ac:dyDescent="0.25">
      <c r="A49" s="223" t="s">
        <v>410</v>
      </c>
      <c r="B49" s="223" t="s">
        <v>406</v>
      </c>
      <c r="C49" s="224">
        <v>2023</v>
      </c>
      <c r="D49" s="84">
        <v>700928</v>
      </c>
      <c r="E49" s="250">
        <v>85.151219512195127</v>
      </c>
      <c r="F49" s="250">
        <v>0</v>
      </c>
      <c r="G49" s="71">
        <f t="shared" si="0"/>
        <v>85.151219512195127</v>
      </c>
    </row>
    <row r="50" spans="1:8" x14ac:dyDescent="0.25">
      <c r="A50" s="223" t="s">
        <v>390</v>
      </c>
      <c r="B50" s="223"/>
      <c r="C50" s="224">
        <v>2023</v>
      </c>
      <c r="D50" s="84">
        <v>701000</v>
      </c>
      <c r="E50" s="250">
        <v>34.06</v>
      </c>
      <c r="F50" s="250">
        <v>-17.03</v>
      </c>
      <c r="G50" s="71">
        <f t="shared" si="0"/>
        <v>17.03</v>
      </c>
    </row>
    <row r="51" spans="1:8" x14ac:dyDescent="0.25">
      <c r="A51" s="223" t="s">
        <v>69</v>
      </c>
      <c r="B51" s="223" t="s">
        <v>90</v>
      </c>
      <c r="C51" s="224">
        <v>2023</v>
      </c>
      <c r="D51" s="84">
        <v>700936</v>
      </c>
      <c r="E51" s="250">
        <v>544.96</v>
      </c>
      <c r="F51" s="250">
        <v>-27.54</v>
      </c>
      <c r="G51" s="71">
        <f t="shared" si="0"/>
        <v>517.42000000000007</v>
      </c>
    </row>
    <row r="52" spans="1:8" x14ac:dyDescent="0.25">
      <c r="A52" s="69" t="s">
        <v>391</v>
      </c>
      <c r="B52" s="69"/>
      <c r="C52" s="70">
        <v>2023</v>
      </c>
      <c r="D52" s="70">
        <v>700961</v>
      </c>
      <c r="E52" s="71">
        <v>613.08292682926833</v>
      </c>
      <c r="F52" s="71">
        <v>6.16</v>
      </c>
      <c r="G52" s="71">
        <f t="shared" si="0"/>
        <v>619.2429268292683</v>
      </c>
    </row>
    <row r="53" spans="1:8" x14ac:dyDescent="0.25">
      <c r="A53" s="69" t="s">
        <v>392</v>
      </c>
      <c r="B53" s="69" t="s">
        <v>304</v>
      </c>
      <c r="C53" s="70">
        <v>2023</v>
      </c>
      <c r="D53" s="70">
        <v>701346</v>
      </c>
      <c r="E53" s="71">
        <v>17.034146341463416</v>
      </c>
      <c r="F53" s="71">
        <v>0</v>
      </c>
      <c r="G53" s="71">
        <f t="shared" si="0"/>
        <v>17.034146341463416</v>
      </c>
    </row>
    <row r="54" spans="1:8" x14ac:dyDescent="0.25">
      <c r="A54" s="223" t="s">
        <v>392</v>
      </c>
      <c r="B54" s="69" t="s">
        <v>91</v>
      </c>
      <c r="C54" s="70">
        <v>2023</v>
      </c>
      <c r="D54" s="70">
        <v>701042</v>
      </c>
      <c r="E54" s="85">
        <v>17.034146341463416</v>
      </c>
      <c r="F54" s="85">
        <v>0</v>
      </c>
      <c r="G54" s="71">
        <f t="shared" si="0"/>
        <v>17.034146341463416</v>
      </c>
    </row>
    <row r="55" spans="1:8" x14ac:dyDescent="0.25">
      <c r="A55" s="223" t="s">
        <v>393</v>
      </c>
      <c r="B55" s="223" t="s">
        <v>369</v>
      </c>
      <c r="C55" s="224">
        <v>2023</v>
      </c>
      <c r="D55" s="84">
        <v>701151</v>
      </c>
      <c r="E55" s="251">
        <v>85.151219512195127</v>
      </c>
      <c r="F55" s="251">
        <v>0</v>
      </c>
      <c r="G55" s="71">
        <f t="shared" si="0"/>
        <v>85.151219512195127</v>
      </c>
    </row>
    <row r="56" spans="1:8" x14ac:dyDescent="0.25">
      <c r="A56" s="223" t="s">
        <v>394</v>
      </c>
      <c r="B56" s="223" t="s">
        <v>319</v>
      </c>
      <c r="C56" s="224">
        <v>2023</v>
      </c>
      <c r="D56" s="84">
        <v>701347</v>
      </c>
      <c r="E56" s="251">
        <v>17.034146341463416</v>
      </c>
      <c r="F56" s="251">
        <v>0</v>
      </c>
      <c r="G56" s="71">
        <f t="shared" si="0"/>
        <v>17.034146341463416</v>
      </c>
    </row>
    <row r="57" spans="1:8" ht="21" x14ac:dyDescent="0.25">
      <c r="A57" s="243"/>
      <c r="B57" s="243"/>
      <c r="C57" s="244"/>
      <c r="D57" s="244"/>
      <c r="E57" s="80" t="s">
        <v>31</v>
      </c>
      <c r="F57" s="80" t="s">
        <v>32</v>
      </c>
      <c r="G57" s="80" t="s">
        <v>33</v>
      </c>
    </row>
    <row r="58" spans="1:8" x14ac:dyDescent="0.25">
      <c r="A58" s="243"/>
      <c r="B58" s="243"/>
      <c r="C58" s="244"/>
      <c r="D58" s="244"/>
      <c r="E58" s="77" t="s">
        <v>34</v>
      </c>
      <c r="F58" s="77" t="s">
        <v>34</v>
      </c>
      <c r="G58" s="77" t="s">
        <v>34</v>
      </c>
    </row>
    <row r="59" spans="1:8" x14ac:dyDescent="0.25">
      <c r="A59" s="243"/>
      <c r="B59" s="243"/>
      <c r="C59" s="244"/>
      <c r="D59" s="77" t="s">
        <v>35</v>
      </c>
      <c r="E59" s="87">
        <f>SUM(E5:E56)</f>
        <v>1210735.9639024392</v>
      </c>
      <c r="F59" s="87">
        <f>SUM(F5:F56)</f>
        <v>-377.85999999999933</v>
      </c>
      <c r="G59" s="87">
        <f>SUM(E59:F59)</f>
        <v>1210358.1039024391</v>
      </c>
      <c r="H59" s="90"/>
    </row>
    <row r="60" spans="1:8" x14ac:dyDescent="0.25">
      <c r="A60" s="243"/>
      <c r="B60" s="243"/>
      <c r="C60" s="244"/>
      <c r="D60" s="244"/>
      <c r="E60" s="71"/>
      <c r="F60" s="71"/>
      <c r="G60" s="71"/>
    </row>
    <row r="61" spans="1:8" x14ac:dyDescent="0.25">
      <c r="A61" s="243"/>
      <c r="B61" s="243"/>
      <c r="C61" s="244"/>
      <c r="D61" s="244"/>
      <c r="E61" s="71"/>
      <c r="F61" s="71"/>
      <c r="G61" s="71"/>
    </row>
    <row r="62" spans="1:8" x14ac:dyDescent="0.25">
      <c r="E62" s="246"/>
      <c r="F62" s="246"/>
      <c r="G62" s="246"/>
    </row>
  </sheetData>
  <conditionalFormatting sqref="B2">
    <cfRule type="cellIs" dxfId="163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4674-8D50-4798-8606-3118608308D5}">
  <dimension ref="A1:G57"/>
  <sheetViews>
    <sheetView topLeftCell="A12" workbookViewId="0">
      <selection activeCell="G56" sqref="G56"/>
    </sheetView>
  </sheetViews>
  <sheetFormatPr defaultColWidth="8.7265625" defaultRowHeight="10.5" x14ac:dyDescent="0.25"/>
  <cols>
    <col min="1" max="1" width="44.81640625" style="68" customWidth="1"/>
    <col min="2" max="2" width="17.7265625" style="68" customWidth="1"/>
    <col min="3" max="3" width="22.1796875" style="67" customWidth="1"/>
    <col min="4" max="4" width="19.26953125" style="68" bestFit="1" customWidth="1"/>
    <col min="5" max="6" width="11.54296875" style="68" bestFit="1" customWidth="1"/>
    <col min="7" max="7" width="13.1796875" style="68" bestFit="1" customWidth="1"/>
    <col min="8" max="16384" width="8.7265625" style="68"/>
  </cols>
  <sheetData>
    <row r="1" spans="1:7" x14ac:dyDescent="0.25">
      <c r="A1" s="75" t="s">
        <v>0</v>
      </c>
      <c r="B1" s="76">
        <v>2023</v>
      </c>
      <c r="C1" s="68"/>
    </row>
    <row r="2" spans="1:7" x14ac:dyDescent="0.25">
      <c r="A2" s="75" t="s">
        <v>1</v>
      </c>
      <c r="B2" s="73" t="s">
        <v>49</v>
      </c>
      <c r="C2" s="68"/>
    </row>
    <row r="4" spans="1:7" ht="21" x14ac:dyDescent="0.25">
      <c r="A4" s="77" t="s">
        <v>3</v>
      </c>
      <c r="B4" s="78" t="s">
        <v>4</v>
      </c>
      <c r="C4" s="77" t="s">
        <v>74</v>
      </c>
      <c r="D4" s="77" t="s">
        <v>5</v>
      </c>
      <c r="E4" s="77" t="s">
        <v>6</v>
      </c>
      <c r="F4" s="77" t="s">
        <v>7</v>
      </c>
      <c r="G4" s="77" t="s">
        <v>8</v>
      </c>
    </row>
    <row r="5" spans="1:7" ht="21" customHeight="1" x14ac:dyDescent="0.25">
      <c r="A5" s="69" t="s">
        <v>59</v>
      </c>
      <c r="B5" s="82" t="s">
        <v>374</v>
      </c>
      <c r="C5" s="70">
        <v>2023</v>
      </c>
      <c r="D5" s="70">
        <v>701546</v>
      </c>
      <c r="E5" s="79">
        <v>6.5</v>
      </c>
      <c r="F5" s="79">
        <v>75.09</v>
      </c>
      <c r="G5" s="71">
        <f>E5+F5</f>
        <v>81.59</v>
      </c>
    </row>
    <row r="6" spans="1:7" x14ac:dyDescent="0.25">
      <c r="A6" s="69" t="s">
        <v>375</v>
      </c>
      <c r="B6" s="69" t="s">
        <v>79</v>
      </c>
      <c r="C6" s="70">
        <v>2023</v>
      </c>
      <c r="D6" s="70">
        <v>701548</v>
      </c>
      <c r="E6" s="79">
        <v>41.6</v>
      </c>
      <c r="F6" s="79">
        <v>9.3209999999999997</v>
      </c>
      <c r="G6" s="71">
        <f t="shared" ref="G6:G53" si="0">E6+F6</f>
        <v>50.920999999999999</v>
      </c>
    </row>
    <row r="7" spans="1:7" ht="17.25" customHeight="1" x14ac:dyDescent="0.25">
      <c r="A7" s="69" t="s">
        <v>29</v>
      </c>
      <c r="B7" s="82" t="s">
        <v>376</v>
      </c>
      <c r="C7" s="70">
        <v>2023</v>
      </c>
      <c r="D7" s="70">
        <v>701480</v>
      </c>
      <c r="E7" s="79">
        <v>910.00000000000011</v>
      </c>
      <c r="F7" s="79">
        <v>-131.44299999999998</v>
      </c>
      <c r="G7" s="71">
        <f t="shared" si="0"/>
        <v>778.55700000000013</v>
      </c>
    </row>
    <row r="8" spans="1:7" x14ac:dyDescent="0.25">
      <c r="A8" s="69" t="s">
        <v>100</v>
      </c>
      <c r="B8" s="69" t="s">
        <v>284</v>
      </c>
      <c r="C8" s="70">
        <v>2023</v>
      </c>
      <c r="D8" s="70">
        <v>701540</v>
      </c>
      <c r="E8" s="79">
        <v>351.92195121951227</v>
      </c>
      <c r="F8" s="79">
        <v>25.486499999999999</v>
      </c>
      <c r="G8" s="71">
        <f t="shared" si="0"/>
        <v>377.40845121951224</v>
      </c>
    </row>
    <row r="9" spans="1:7" ht="16.5" customHeight="1" x14ac:dyDescent="0.25">
      <c r="A9" s="69" t="s">
        <v>155</v>
      </c>
      <c r="B9" s="82" t="s">
        <v>377</v>
      </c>
      <c r="C9" s="70">
        <v>2023</v>
      </c>
      <c r="D9" s="70">
        <v>701482</v>
      </c>
      <c r="E9" s="79">
        <v>19.502439024390245</v>
      </c>
      <c r="F9" s="79">
        <v>75.09</v>
      </c>
      <c r="G9" s="71">
        <f t="shared" si="0"/>
        <v>94.592439024390245</v>
      </c>
    </row>
    <row r="10" spans="1:7" x14ac:dyDescent="0.25">
      <c r="A10" s="69" t="s">
        <v>375</v>
      </c>
      <c r="B10" s="69" t="s">
        <v>322</v>
      </c>
      <c r="C10" s="70">
        <v>2023</v>
      </c>
      <c r="D10" s="70">
        <v>701484</v>
      </c>
      <c r="E10" s="79">
        <v>0.11707317073170732</v>
      </c>
      <c r="F10" s="79">
        <v>3.8219999999999996</v>
      </c>
      <c r="G10" s="71">
        <f t="shared" si="0"/>
        <v>3.939073170731707</v>
      </c>
    </row>
    <row r="11" spans="1:7" x14ac:dyDescent="0.25">
      <c r="A11" s="69" t="s">
        <v>375</v>
      </c>
      <c r="B11" s="69" t="s">
        <v>323</v>
      </c>
      <c r="C11" s="70">
        <v>2023</v>
      </c>
      <c r="D11" s="70">
        <v>701486</v>
      </c>
      <c r="E11" s="79">
        <v>0.11707317073170732</v>
      </c>
      <c r="F11" s="79">
        <v>-0.13</v>
      </c>
      <c r="G11" s="71">
        <f t="shared" si="0"/>
        <v>-1.2926829268292681E-2</v>
      </c>
    </row>
    <row r="12" spans="1:7" x14ac:dyDescent="0.25">
      <c r="A12" s="69" t="s">
        <v>155</v>
      </c>
      <c r="B12" s="69" t="s">
        <v>286</v>
      </c>
      <c r="C12" s="70">
        <v>2023</v>
      </c>
      <c r="D12" s="70">
        <v>701512</v>
      </c>
      <c r="E12" s="79">
        <v>26</v>
      </c>
      <c r="F12" s="79">
        <v>-25.678899999999999</v>
      </c>
      <c r="G12" s="71">
        <f t="shared" si="0"/>
        <v>0.32110000000000127</v>
      </c>
    </row>
    <row r="13" spans="1:7" x14ac:dyDescent="0.25">
      <c r="A13" s="69" t="s">
        <v>37</v>
      </c>
      <c r="B13" s="69" t="s">
        <v>129</v>
      </c>
      <c r="C13" s="70">
        <v>2023</v>
      </c>
      <c r="D13" s="70">
        <v>701514</v>
      </c>
      <c r="E13" s="79">
        <v>19.502439024390245</v>
      </c>
      <c r="F13" s="79">
        <v>5.2168999999999999</v>
      </c>
      <c r="G13" s="71">
        <f t="shared" si="0"/>
        <v>24.719339024390244</v>
      </c>
    </row>
    <row r="14" spans="1:7" x14ac:dyDescent="0.25">
      <c r="A14" s="69" t="s">
        <v>18</v>
      </c>
      <c r="B14" s="69" t="s">
        <v>287</v>
      </c>
      <c r="C14" s="70">
        <v>2023</v>
      </c>
      <c r="D14" s="70">
        <v>701542</v>
      </c>
      <c r="E14" s="79">
        <v>91.004878048780498</v>
      </c>
      <c r="F14" s="79">
        <v>11.139699999999999</v>
      </c>
      <c r="G14" s="71">
        <f t="shared" si="0"/>
        <v>102.1445780487805</v>
      </c>
    </row>
    <row r="15" spans="1:7" x14ac:dyDescent="0.25">
      <c r="A15" s="69" t="s">
        <v>375</v>
      </c>
      <c r="B15" s="69" t="s">
        <v>157</v>
      </c>
      <c r="C15" s="70">
        <v>2023</v>
      </c>
      <c r="D15" s="70">
        <v>701488</v>
      </c>
      <c r="E15" s="79">
        <v>52</v>
      </c>
      <c r="F15" s="79">
        <v>3.0783999999999998</v>
      </c>
      <c r="G15" s="71">
        <f t="shared" si="0"/>
        <v>55.078400000000002</v>
      </c>
    </row>
    <row r="16" spans="1:7" x14ac:dyDescent="0.25">
      <c r="A16" s="69" t="s">
        <v>375</v>
      </c>
      <c r="B16" s="69" t="s">
        <v>378</v>
      </c>
      <c r="C16" s="70">
        <v>2023</v>
      </c>
      <c r="D16" s="70">
        <v>701516</v>
      </c>
      <c r="E16" s="79">
        <v>9100</v>
      </c>
      <c r="F16" s="79">
        <v>7681.1175999999996</v>
      </c>
      <c r="G16" s="71">
        <f t="shared" si="0"/>
        <v>16781.117599999998</v>
      </c>
    </row>
    <row r="17" spans="1:7" x14ac:dyDescent="0.25">
      <c r="A17" s="69" t="s">
        <v>395</v>
      </c>
      <c r="B17" s="69" t="s">
        <v>396</v>
      </c>
      <c r="C17" s="70">
        <v>2023</v>
      </c>
      <c r="D17" s="70">
        <v>701452</v>
      </c>
      <c r="E17" s="79">
        <v>22.1</v>
      </c>
      <c r="F17" s="79">
        <v>6.9965999999999999</v>
      </c>
      <c r="G17" s="71">
        <f t="shared" si="0"/>
        <v>29.096600000000002</v>
      </c>
    </row>
    <row r="18" spans="1:7" x14ac:dyDescent="0.25">
      <c r="A18" s="69" t="s">
        <v>395</v>
      </c>
      <c r="B18" s="69" t="s">
        <v>397</v>
      </c>
      <c r="C18" s="70">
        <v>2023</v>
      </c>
      <c r="D18" s="70">
        <v>701454</v>
      </c>
      <c r="E18" s="79">
        <v>19.502439024390245</v>
      </c>
      <c r="F18" s="79">
        <v>23.884899999999998</v>
      </c>
      <c r="G18" s="71">
        <f t="shared" si="0"/>
        <v>43.387339024390243</v>
      </c>
    </row>
    <row r="19" spans="1:7" x14ac:dyDescent="0.25">
      <c r="A19" s="69" t="s">
        <v>395</v>
      </c>
      <c r="B19" s="69" t="s">
        <v>398</v>
      </c>
      <c r="C19" s="70">
        <v>2023</v>
      </c>
      <c r="D19" s="70">
        <v>701456</v>
      </c>
      <c r="E19" s="79">
        <v>5.2</v>
      </c>
      <c r="F19" s="79">
        <v>11.270999999999999</v>
      </c>
      <c r="G19" s="71">
        <f t="shared" si="0"/>
        <v>16.471</v>
      </c>
    </row>
    <row r="20" spans="1:7" x14ac:dyDescent="0.25">
      <c r="A20" s="69" t="s">
        <v>395</v>
      </c>
      <c r="B20" s="69" t="s">
        <v>399</v>
      </c>
      <c r="C20" s="70">
        <v>2023</v>
      </c>
      <c r="D20" s="70">
        <v>701458</v>
      </c>
      <c r="E20" s="79">
        <v>3.9024390243902443</v>
      </c>
      <c r="F20" s="79">
        <v>0.6552</v>
      </c>
      <c r="G20" s="71">
        <f t="shared" si="0"/>
        <v>4.5576390243902445</v>
      </c>
    </row>
    <row r="21" spans="1:7" x14ac:dyDescent="0.25">
      <c r="A21" s="69" t="s">
        <v>395</v>
      </c>
      <c r="B21" s="69" t="s">
        <v>400</v>
      </c>
      <c r="C21" s="70">
        <v>2023</v>
      </c>
      <c r="D21" s="70">
        <v>701460</v>
      </c>
      <c r="E21" s="79">
        <v>39.00487804878049</v>
      </c>
      <c r="F21" s="79">
        <v>-0.79819999999999991</v>
      </c>
      <c r="G21" s="71">
        <f t="shared" si="0"/>
        <v>38.206678048780489</v>
      </c>
    </row>
    <row r="22" spans="1:7" x14ac:dyDescent="0.25">
      <c r="A22" s="69" t="s">
        <v>395</v>
      </c>
      <c r="B22" s="69" t="s">
        <v>401</v>
      </c>
      <c r="C22" s="70">
        <v>2023</v>
      </c>
      <c r="D22" s="70">
        <v>701462</v>
      </c>
      <c r="E22" s="79">
        <v>24.702439024390248</v>
      </c>
      <c r="F22" s="79">
        <v>4.0586000000000002</v>
      </c>
      <c r="G22" s="71">
        <f t="shared" si="0"/>
        <v>28.76103902439025</v>
      </c>
    </row>
    <row r="23" spans="1:7" x14ac:dyDescent="0.25">
      <c r="A23" s="69" t="s">
        <v>395</v>
      </c>
      <c r="B23" s="69" t="s">
        <v>402</v>
      </c>
      <c r="C23" s="70">
        <v>2023</v>
      </c>
      <c r="D23" s="70">
        <v>701464</v>
      </c>
      <c r="E23" s="79">
        <v>20.8</v>
      </c>
      <c r="F23" s="79">
        <v>-6.6898</v>
      </c>
      <c r="G23" s="71">
        <f t="shared" si="0"/>
        <v>14.110200000000001</v>
      </c>
    </row>
    <row r="24" spans="1:7" x14ac:dyDescent="0.25">
      <c r="A24" s="69" t="s">
        <v>395</v>
      </c>
      <c r="B24" s="69" t="s">
        <v>403</v>
      </c>
      <c r="C24" s="70">
        <v>2023</v>
      </c>
      <c r="D24" s="70">
        <v>701466</v>
      </c>
      <c r="E24" s="79">
        <v>18.20487804878049</v>
      </c>
      <c r="F24" s="79">
        <v>-0.1027</v>
      </c>
      <c r="G24" s="71">
        <f t="shared" si="0"/>
        <v>18.102178048780491</v>
      </c>
    </row>
    <row r="25" spans="1:7" x14ac:dyDescent="0.25">
      <c r="A25" s="69" t="s">
        <v>395</v>
      </c>
      <c r="B25" s="69" t="s">
        <v>404</v>
      </c>
      <c r="C25" s="70">
        <v>2023</v>
      </c>
      <c r="D25" s="70">
        <v>701468</v>
      </c>
      <c r="E25" s="79">
        <v>13.004878048780489</v>
      </c>
      <c r="F25" s="79">
        <v>-2.2412000000000001</v>
      </c>
      <c r="G25" s="71">
        <f t="shared" si="0"/>
        <v>10.763678048780488</v>
      </c>
    </row>
    <row r="26" spans="1:7" x14ac:dyDescent="0.25">
      <c r="A26" s="69" t="s">
        <v>395</v>
      </c>
      <c r="B26" s="69" t="s">
        <v>405</v>
      </c>
      <c r="C26" s="70">
        <v>2023</v>
      </c>
      <c r="D26" s="70">
        <v>701470</v>
      </c>
      <c r="E26" s="79">
        <v>65</v>
      </c>
      <c r="F26" s="79">
        <v>-0.46539999999999998</v>
      </c>
      <c r="G26" s="71">
        <f t="shared" si="0"/>
        <v>64.534599999999998</v>
      </c>
    </row>
    <row r="27" spans="1:7" x14ac:dyDescent="0.25">
      <c r="A27" s="69" t="s">
        <v>395</v>
      </c>
      <c r="B27" s="69" t="s">
        <v>406</v>
      </c>
      <c r="C27" s="70">
        <v>2023</v>
      </c>
      <c r="D27" s="70">
        <v>701472</v>
      </c>
      <c r="E27" s="79">
        <v>52</v>
      </c>
      <c r="F27" s="79">
        <v>12.2356</v>
      </c>
      <c r="G27" s="71">
        <f t="shared" si="0"/>
        <v>64.235600000000005</v>
      </c>
    </row>
    <row r="28" spans="1:7" x14ac:dyDescent="0.25">
      <c r="A28" s="69" t="s">
        <v>395</v>
      </c>
      <c r="B28" s="69" t="s">
        <v>407</v>
      </c>
      <c r="C28" s="70">
        <v>2023</v>
      </c>
      <c r="D28" s="70">
        <v>701474</v>
      </c>
      <c r="E28" s="79">
        <v>273</v>
      </c>
      <c r="F28" s="79">
        <v>-45.615699999999997</v>
      </c>
      <c r="G28" s="71">
        <f t="shared" si="0"/>
        <v>227.3843</v>
      </c>
    </row>
    <row r="29" spans="1:7" x14ac:dyDescent="0.25">
      <c r="A29" s="69" t="s">
        <v>395</v>
      </c>
      <c r="B29" s="69" t="s">
        <v>408</v>
      </c>
      <c r="C29" s="70">
        <v>2023</v>
      </c>
      <c r="D29" s="70">
        <v>701476</v>
      </c>
      <c r="E29" s="79">
        <v>65</v>
      </c>
      <c r="F29" s="79">
        <v>-2.6025999999999998</v>
      </c>
      <c r="G29" s="71">
        <f t="shared" si="0"/>
        <v>62.397399999999998</v>
      </c>
    </row>
    <row r="30" spans="1:7" x14ac:dyDescent="0.25">
      <c r="A30" s="69" t="s">
        <v>395</v>
      </c>
      <c r="B30" s="69" t="s">
        <v>409</v>
      </c>
      <c r="C30" s="70">
        <v>2023</v>
      </c>
      <c r="D30" s="70">
        <v>701478</v>
      </c>
      <c r="E30" s="79">
        <v>15.600000000000001</v>
      </c>
      <c r="F30" s="79">
        <v>-6.1372999999999998</v>
      </c>
      <c r="G30" s="71">
        <f t="shared" si="0"/>
        <v>9.4627000000000017</v>
      </c>
    </row>
    <row r="31" spans="1:7" x14ac:dyDescent="0.25">
      <c r="A31" s="69" t="s">
        <v>69</v>
      </c>
      <c r="B31" s="69" t="s">
        <v>90</v>
      </c>
      <c r="C31" s="70">
        <v>2023</v>
      </c>
      <c r="D31" s="70">
        <v>701550</v>
      </c>
      <c r="E31" s="79">
        <v>130</v>
      </c>
      <c r="F31" s="79">
        <v>-21.254999999999999</v>
      </c>
      <c r="G31" s="71">
        <f t="shared" si="0"/>
        <v>108.745</v>
      </c>
    </row>
    <row r="32" spans="1:7" x14ac:dyDescent="0.25">
      <c r="A32" s="69" t="s">
        <v>375</v>
      </c>
      <c r="B32" s="69" t="s">
        <v>158</v>
      </c>
      <c r="C32" s="70">
        <v>2023</v>
      </c>
      <c r="D32" s="70">
        <v>701528</v>
      </c>
      <c r="E32" s="79">
        <v>32.5</v>
      </c>
      <c r="F32" s="79">
        <v>-27.428699999999999</v>
      </c>
      <c r="G32" s="71">
        <f t="shared" si="0"/>
        <v>5.0713000000000008</v>
      </c>
    </row>
    <row r="33" spans="1:7" x14ac:dyDescent="0.25">
      <c r="A33" s="69" t="s">
        <v>56</v>
      </c>
      <c r="B33" s="69" t="s">
        <v>159</v>
      </c>
      <c r="C33" s="70">
        <v>2023</v>
      </c>
      <c r="D33" s="70">
        <v>701510</v>
      </c>
      <c r="E33" s="79">
        <v>13000.000000000002</v>
      </c>
      <c r="F33" s="79">
        <v>539.50260000000003</v>
      </c>
      <c r="G33" s="71">
        <f t="shared" si="0"/>
        <v>13539.502600000002</v>
      </c>
    </row>
    <row r="34" spans="1:7" x14ac:dyDescent="0.25">
      <c r="A34" s="69" t="s">
        <v>53</v>
      </c>
      <c r="B34" s="69" t="s">
        <v>160</v>
      </c>
      <c r="C34" s="70">
        <v>2023</v>
      </c>
      <c r="D34" s="70">
        <v>701490</v>
      </c>
      <c r="E34" s="79">
        <v>429.00487804878054</v>
      </c>
      <c r="F34" s="79">
        <v>-210.2594</v>
      </c>
      <c r="G34" s="71">
        <f t="shared" si="0"/>
        <v>218.74547804878054</v>
      </c>
    </row>
    <row r="35" spans="1:7" x14ac:dyDescent="0.25">
      <c r="A35" s="69" t="s">
        <v>375</v>
      </c>
      <c r="B35" s="69" t="s">
        <v>161</v>
      </c>
      <c r="C35" s="70">
        <v>2023</v>
      </c>
      <c r="D35" s="70">
        <v>701522</v>
      </c>
      <c r="E35" s="79">
        <v>58.5</v>
      </c>
      <c r="F35" s="79">
        <v>14.325999999999999</v>
      </c>
      <c r="G35" s="71">
        <f t="shared" si="0"/>
        <v>72.825999999999993</v>
      </c>
    </row>
    <row r="36" spans="1:7" x14ac:dyDescent="0.25">
      <c r="A36" s="69" t="s">
        <v>375</v>
      </c>
      <c r="B36" s="69" t="s">
        <v>161</v>
      </c>
      <c r="C36" s="70">
        <v>2023</v>
      </c>
      <c r="D36" s="70">
        <v>701544</v>
      </c>
      <c r="E36" s="79">
        <v>188.5</v>
      </c>
      <c r="F36" s="79">
        <v>-178.1</v>
      </c>
      <c r="G36" s="71">
        <f t="shared" si="0"/>
        <v>10.400000000000006</v>
      </c>
    </row>
    <row r="37" spans="1:7" x14ac:dyDescent="0.25">
      <c r="A37" s="69" t="s">
        <v>375</v>
      </c>
      <c r="B37" s="69" t="s">
        <v>161</v>
      </c>
      <c r="C37" s="70">
        <v>2023</v>
      </c>
      <c r="D37" s="70">
        <v>701506</v>
      </c>
      <c r="E37" s="79">
        <v>104</v>
      </c>
      <c r="F37" s="79">
        <v>-56.877599999999994</v>
      </c>
      <c r="G37" s="71">
        <f t="shared" si="0"/>
        <v>47.122400000000006</v>
      </c>
    </row>
    <row r="38" spans="1:7" x14ac:dyDescent="0.25">
      <c r="A38" s="69" t="s">
        <v>375</v>
      </c>
      <c r="B38" s="69" t="s">
        <v>161</v>
      </c>
      <c r="C38" s="70">
        <v>2023</v>
      </c>
      <c r="D38" s="70">
        <v>701492</v>
      </c>
      <c r="E38" s="79">
        <v>3.24</v>
      </c>
      <c r="F38" s="79">
        <v>-3.0029999999999997</v>
      </c>
      <c r="G38" s="71">
        <f t="shared" si="0"/>
        <v>0.23700000000000054</v>
      </c>
    </row>
    <row r="39" spans="1:7" x14ac:dyDescent="0.25">
      <c r="A39" s="69" t="s">
        <v>380</v>
      </c>
      <c r="B39" s="69" t="s">
        <v>162</v>
      </c>
      <c r="C39" s="70">
        <v>2023</v>
      </c>
      <c r="D39" s="70">
        <v>701494</v>
      </c>
      <c r="E39" s="79">
        <v>5.8536585365853662E-2</v>
      </c>
      <c r="F39" s="79">
        <v>-6.5000000000000002E-2</v>
      </c>
      <c r="G39" s="71">
        <f t="shared" si="0"/>
        <v>-6.4634146341463403E-3</v>
      </c>
    </row>
    <row r="40" spans="1:7" x14ac:dyDescent="0.25">
      <c r="A40" s="69" t="s">
        <v>380</v>
      </c>
      <c r="B40" s="69" t="s">
        <v>162</v>
      </c>
      <c r="C40" s="70">
        <v>2023</v>
      </c>
      <c r="D40" s="70">
        <v>701496</v>
      </c>
      <c r="E40" s="79">
        <v>5.8536585365853662E-2</v>
      </c>
      <c r="F40" s="79">
        <v>0.55899999999999994</v>
      </c>
      <c r="G40" s="71">
        <f t="shared" si="0"/>
        <v>0.61753658536585365</v>
      </c>
    </row>
    <row r="41" spans="1:7" x14ac:dyDescent="0.25">
      <c r="A41" s="69" t="s">
        <v>380</v>
      </c>
      <c r="B41" s="69" t="s">
        <v>162</v>
      </c>
      <c r="C41" s="70">
        <v>2023</v>
      </c>
      <c r="D41" s="70">
        <v>701498</v>
      </c>
      <c r="E41" s="79">
        <v>0.11707317073170732</v>
      </c>
      <c r="F41" s="79">
        <v>225.82299999999998</v>
      </c>
      <c r="G41" s="71">
        <f t="shared" si="0"/>
        <v>225.94007317073169</v>
      </c>
    </row>
    <row r="42" spans="1:7" x14ac:dyDescent="0.25">
      <c r="A42" s="69" t="s">
        <v>380</v>
      </c>
      <c r="B42" s="69" t="s">
        <v>162</v>
      </c>
      <c r="C42" s="70">
        <v>2023</v>
      </c>
      <c r="D42" s="70">
        <v>701500</v>
      </c>
      <c r="E42" s="79">
        <v>5.8536585365853662E-2</v>
      </c>
      <c r="F42" s="79">
        <v>22.993099999999998</v>
      </c>
      <c r="G42" s="71">
        <f t="shared" si="0"/>
        <v>23.051636585365852</v>
      </c>
    </row>
    <row r="43" spans="1:7" x14ac:dyDescent="0.25">
      <c r="A43" s="69" t="s">
        <v>375</v>
      </c>
      <c r="B43" s="69" t="s">
        <v>161</v>
      </c>
      <c r="C43" s="70">
        <v>2023</v>
      </c>
      <c r="D43" s="70">
        <v>701518</v>
      </c>
      <c r="E43" s="79">
        <v>52</v>
      </c>
      <c r="F43" s="79">
        <v>-48.141599999999997</v>
      </c>
      <c r="G43" s="71">
        <f t="shared" si="0"/>
        <v>3.8584000000000032</v>
      </c>
    </row>
    <row r="44" spans="1:7" x14ac:dyDescent="0.25">
      <c r="A44" s="69" t="s">
        <v>375</v>
      </c>
      <c r="B44" s="69" t="s">
        <v>161</v>
      </c>
      <c r="C44" s="70">
        <v>2023</v>
      </c>
      <c r="D44" s="70">
        <v>701508</v>
      </c>
      <c r="E44" s="79">
        <v>9.76</v>
      </c>
      <c r="F44" s="79">
        <v>-9.3053999999999988</v>
      </c>
      <c r="G44" s="71">
        <f t="shared" si="0"/>
        <v>0.454600000000001</v>
      </c>
    </row>
    <row r="45" spans="1:7" x14ac:dyDescent="0.25">
      <c r="A45" s="69" t="s">
        <v>375</v>
      </c>
      <c r="B45" s="69" t="s">
        <v>161</v>
      </c>
      <c r="C45" s="70">
        <v>2023</v>
      </c>
      <c r="D45" s="70">
        <v>701530</v>
      </c>
      <c r="E45" s="79">
        <v>2.3414634146341466</v>
      </c>
      <c r="F45" s="79">
        <v>-1.5704</v>
      </c>
      <c r="G45" s="71">
        <f t="shared" si="0"/>
        <v>0.77106341463414663</v>
      </c>
    </row>
    <row r="46" spans="1:7" x14ac:dyDescent="0.25">
      <c r="A46" s="69" t="s">
        <v>375</v>
      </c>
      <c r="B46" s="69" t="s">
        <v>161</v>
      </c>
      <c r="C46" s="70">
        <v>2023</v>
      </c>
      <c r="D46" s="70">
        <v>701532</v>
      </c>
      <c r="E46" s="79">
        <v>20.8</v>
      </c>
      <c r="F46" s="79">
        <v>4.1859999999999999</v>
      </c>
      <c r="G46" s="71">
        <f t="shared" si="0"/>
        <v>24.986000000000001</v>
      </c>
    </row>
    <row r="47" spans="1:7" x14ac:dyDescent="0.25">
      <c r="A47" s="69" t="s">
        <v>375</v>
      </c>
      <c r="B47" s="69" t="s">
        <v>161</v>
      </c>
      <c r="C47" s="70">
        <v>2023</v>
      </c>
      <c r="D47" s="70">
        <v>701534</v>
      </c>
      <c r="E47" s="79">
        <v>42.9</v>
      </c>
      <c r="F47" s="79">
        <v>-11.315199999999999</v>
      </c>
      <c r="G47" s="71">
        <f t="shared" si="0"/>
        <v>31.584800000000001</v>
      </c>
    </row>
    <row r="48" spans="1:7" x14ac:dyDescent="0.25">
      <c r="A48" s="69" t="s">
        <v>375</v>
      </c>
      <c r="B48" s="69" t="s">
        <v>161</v>
      </c>
      <c r="C48" s="70">
        <v>2023</v>
      </c>
      <c r="D48" s="70">
        <v>701502</v>
      </c>
      <c r="E48" s="79">
        <v>91.26</v>
      </c>
      <c r="F48" s="79">
        <v>-53.4131</v>
      </c>
      <c r="G48" s="71">
        <f t="shared" si="0"/>
        <v>37.846900000000005</v>
      </c>
    </row>
    <row r="49" spans="1:7" x14ac:dyDescent="0.25">
      <c r="A49" s="69" t="s">
        <v>375</v>
      </c>
      <c r="B49" s="69" t="s">
        <v>161</v>
      </c>
      <c r="C49" s="70">
        <v>2023</v>
      </c>
      <c r="D49" s="70">
        <v>701520</v>
      </c>
      <c r="E49" s="79">
        <v>117</v>
      </c>
      <c r="F49" s="79">
        <v>22.089599999999997</v>
      </c>
      <c r="G49" s="71">
        <f t="shared" si="0"/>
        <v>139.08959999999999</v>
      </c>
    </row>
    <row r="50" spans="1:7" x14ac:dyDescent="0.25">
      <c r="A50" s="69" t="s">
        <v>375</v>
      </c>
      <c r="B50" s="69" t="s">
        <v>382</v>
      </c>
      <c r="C50" s="70">
        <v>2023</v>
      </c>
      <c r="D50" s="70">
        <v>701504</v>
      </c>
      <c r="E50" s="79">
        <v>78</v>
      </c>
      <c r="F50" s="79">
        <v>-42.067999999999998</v>
      </c>
      <c r="G50" s="71">
        <f t="shared" si="0"/>
        <v>35.932000000000002</v>
      </c>
    </row>
    <row r="51" spans="1:7" x14ac:dyDescent="0.25">
      <c r="A51" s="69" t="s">
        <v>380</v>
      </c>
      <c r="B51" s="69" t="s">
        <v>162</v>
      </c>
      <c r="C51" s="70">
        <v>2023</v>
      </c>
      <c r="D51" s="70">
        <v>701538</v>
      </c>
      <c r="E51" s="79">
        <v>32.36</v>
      </c>
      <c r="F51" s="79">
        <v>-1.3585</v>
      </c>
      <c r="G51" s="71">
        <f t="shared" si="0"/>
        <v>31.0015</v>
      </c>
    </row>
    <row r="52" spans="1:7" ht="15" customHeight="1" x14ac:dyDescent="0.25">
      <c r="A52" s="69" t="s">
        <v>375</v>
      </c>
      <c r="B52" s="82" t="s">
        <v>161</v>
      </c>
      <c r="C52" s="70">
        <v>2023</v>
      </c>
      <c r="D52" s="70">
        <v>701524</v>
      </c>
      <c r="E52" s="79">
        <v>32.5</v>
      </c>
      <c r="F52" s="79">
        <v>-3.3163</v>
      </c>
      <c r="G52" s="71">
        <f t="shared" si="0"/>
        <v>29.183700000000002</v>
      </c>
    </row>
    <row r="53" spans="1:7" ht="12" customHeight="1" x14ac:dyDescent="0.25">
      <c r="A53" s="69" t="s">
        <v>383</v>
      </c>
      <c r="B53" s="69" t="s">
        <v>384</v>
      </c>
      <c r="C53" s="70">
        <v>2023</v>
      </c>
      <c r="D53" s="70">
        <v>701526</v>
      </c>
      <c r="E53" s="79">
        <v>19.502439024390245</v>
      </c>
      <c r="F53" s="79">
        <v>-10.9031</v>
      </c>
      <c r="G53" s="71">
        <f t="shared" si="0"/>
        <v>8.599339024390245</v>
      </c>
    </row>
    <row r="54" spans="1:7" ht="21" x14ac:dyDescent="0.25">
      <c r="D54" s="72"/>
      <c r="E54" s="80" t="s">
        <v>31</v>
      </c>
      <c r="F54" s="80" t="s">
        <v>32</v>
      </c>
      <c r="G54" s="80" t="s">
        <v>33</v>
      </c>
    </row>
    <row r="55" spans="1:7" x14ac:dyDescent="0.25">
      <c r="D55" s="72"/>
      <c r="E55" s="77" t="s">
        <v>34</v>
      </c>
      <c r="F55" s="77" t="s">
        <v>34</v>
      </c>
      <c r="G55" s="77" t="s">
        <v>34</v>
      </c>
    </row>
    <row r="56" spans="1:7" x14ac:dyDescent="0.25">
      <c r="D56" s="81" t="s">
        <v>35</v>
      </c>
      <c r="E56" s="71">
        <f>SUM(E5:E53)</f>
        <v>25699.74926829269</v>
      </c>
      <c r="F56" s="71">
        <f>SUM(F5:F53)</f>
        <v>7877.658199999998</v>
      </c>
      <c r="G56" s="71">
        <f>SUM(G5:G53)</f>
        <v>33577.407468292673</v>
      </c>
    </row>
    <row r="57" spans="1:7" x14ac:dyDescent="0.25">
      <c r="E57" s="246"/>
      <c r="F57" s="246"/>
      <c r="G57" s="246"/>
    </row>
  </sheetData>
  <conditionalFormatting sqref="B2">
    <cfRule type="cellIs" dxfId="162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F702-7E09-4B89-BBA3-A51C8405978D}">
  <dimension ref="A1:IF77"/>
  <sheetViews>
    <sheetView topLeftCell="C3" workbookViewId="0">
      <pane ySplit="2" topLeftCell="A51" activePane="bottomLeft" state="frozen"/>
      <selection activeCell="A3" sqref="A3"/>
      <selection pane="bottomLeft" activeCell="N63" sqref="N63"/>
    </sheetView>
  </sheetViews>
  <sheetFormatPr defaultColWidth="13" defaultRowHeight="13" x14ac:dyDescent="0.35"/>
  <cols>
    <col min="1" max="1" width="35.7265625" style="130" customWidth="1"/>
    <col min="2" max="2" width="64.26953125" style="130" customWidth="1"/>
    <col min="3" max="3" width="21.26953125" style="131" customWidth="1"/>
    <col min="4" max="4" width="14.26953125" style="96" customWidth="1"/>
    <col min="5" max="5" width="14.26953125" style="94" customWidth="1"/>
    <col min="6" max="6" width="14.26953125" style="95" customWidth="1"/>
    <col min="7" max="7" width="14.26953125" style="94" customWidth="1"/>
    <col min="8" max="9" width="14.26953125" style="96" customWidth="1"/>
    <col min="10" max="10" width="14.26953125" style="94" customWidth="1"/>
    <col min="11" max="11" width="14.26953125" style="96" customWidth="1"/>
    <col min="12" max="12" width="14.26953125" style="97" customWidth="1"/>
    <col min="13" max="13" width="14.26953125" style="95" customWidth="1"/>
    <col min="14" max="14" width="17.7265625" style="94" customWidth="1"/>
    <col min="15" max="16" width="14.26953125" style="96" customWidth="1"/>
    <col min="17" max="17" width="14.26953125" style="94" customWidth="1"/>
    <col min="18" max="18" width="14.26953125" style="98" customWidth="1"/>
    <col min="19" max="19" width="14.26953125" style="132" customWidth="1"/>
    <col min="20" max="20" width="14.26953125" style="98" customWidth="1"/>
    <col min="21" max="21" width="14.26953125" style="132" customWidth="1"/>
    <col min="22" max="23" width="14.26953125" style="98" customWidth="1"/>
    <col min="24" max="24" width="14.26953125" style="132" customWidth="1"/>
    <col min="25" max="25" width="14.26953125" style="98" customWidth="1"/>
    <col min="26" max="26" width="14.26953125" style="132" customWidth="1"/>
    <col min="27" max="27" width="14.26953125" style="98" customWidth="1"/>
    <col min="28" max="28" width="14.26953125" style="132" customWidth="1"/>
    <col min="29" max="30" width="14.26953125" style="98" customWidth="1"/>
    <col min="31" max="31" width="14.26953125" style="132" customWidth="1"/>
    <col min="32" max="38" width="14.26953125" style="98" customWidth="1"/>
    <col min="39" max="16384" width="13" style="98"/>
  </cols>
  <sheetData>
    <row r="1" spans="1:38" x14ac:dyDescent="0.35">
      <c r="A1" s="91" t="s">
        <v>1</v>
      </c>
      <c r="B1" s="92" t="s">
        <v>2</v>
      </c>
      <c r="C1" s="93"/>
      <c r="D1" s="94"/>
      <c r="E1" s="95"/>
      <c r="F1" s="94"/>
      <c r="G1" s="96"/>
      <c r="I1" s="94"/>
      <c r="J1" s="96"/>
      <c r="K1" s="97"/>
      <c r="L1" s="95"/>
      <c r="M1" s="94"/>
      <c r="N1" s="96"/>
      <c r="P1" s="94"/>
      <c r="Q1" s="98"/>
      <c r="S1" s="98"/>
      <c r="U1" s="98"/>
      <c r="X1" s="98"/>
      <c r="Z1" s="98"/>
      <c r="AB1" s="98"/>
      <c r="AE1" s="98"/>
    </row>
    <row r="2" spans="1:38" x14ac:dyDescent="0.35">
      <c r="A2" s="91" t="s">
        <v>0</v>
      </c>
      <c r="B2" s="92">
        <v>2023</v>
      </c>
      <c r="C2" s="93"/>
      <c r="D2" s="94"/>
      <c r="E2" s="99"/>
      <c r="F2" s="94"/>
      <c r="G2" s="96"/>
      <c r="I2" s="94"/>
      <c r="J2" s="96"/>
      <c r="K2" s="100"/>
      <c r="L2" s="99"/>
      <c r="M2" s="94"/>
      <c r="N2" s="96"/>
      <c r="P2" s="94"/>
      <c r="Q2" s="98"/>
      <c r="S2" s="98"/>
      <c r="U2" s="98"/>
      <c r="X2" s="98"/>
      <c r="Z2" s="98"/>
      <c r="AB2" s="98"/>
      <c r="AE2" s="98"/>
    </row>
    <row r="3" spans="1:38" s="104" customFormat="1" x14ac:dyDescent="0.35">
      <c r="A3" s="101" t="s">
        <v>415</v>
      </c>
      <c r="B3" s="101" t="s">
        <v>415</v>
      </c>
      <c r="C3" s="102" t="s">
        <v>415</v>
      </c>
      <c r="D3" s="103" t="s">
        <v>188</v>
      </c>
      <c r="E3" s="103"/>
      <c r="F3" s="103"/>
      <c r="G3" s="103"/>
      <c r="H3" s="103"/>
      <c r="I3" s="103"/>
      <c r="J3" s="103"/>
      <c r="K3" s="103" t="s">
        <v>189</v>
      </c>
      <c r="L3" s="103"/>
      <c r="M3" s="103"/>
      <c r="N3" s="103"/>
      <c r="O3" s="103"/>
      <c r="P3" s="103"/>
      <c r="Q3" s="103"/>
      <c r="R3" s="103" t="s">
        <v>190</v>
      </c>
      <c r="S3" s="103"/>
      <c r="T3" s="103"/>
      <c r="U3" s="103"/>
      <c r="V3" s="103"/>
      <c r="W3" s="103"/>
      <c r="X3" s="103"/>
      <c r="Y3" s="103" t="s">
        <v>191</v>
      </c>
      <c r="Z3" s="103"/>
      <c r="AA3" s="103"/>
      <c r="AB3" s="103"/>
      <c r="AC3" s="103"/>
      <c r="AD3" s="103"/>
      <c r="AE3" s="103"/>
      <c r="AF3" s="103" t="s">
        <v>192</v>
      </c>
      <c r="AG3" s="103"/>
      <c r="AH3" s="103"/>
      <c r="AI3" s="103"/>
      <c r="AJ3" s="103"/>
      <c r="AK3" s="103"/>
      <c r="AL3" s="103"/>
    </row>
    <row r="4" spans="1:38" s="104" customFormat="1" ht="26" x14ac:dyDescent="0.35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7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6" t="s">
        <v>206</v>
      </c>
      <c r="L4" s="105" t="s">
        <v>207</v>
      </c>
      <c r="M4" s="107" t="s">
        <v>208</v>
      </c>
      <c r="N4" s="105" t="s">
        <v>209</v>
      </c>
      <c r="O4" s="106" t="s">
        <v>210</v>
      </c>
      <c r="P4" s="106" t="s">
        <v>204</v>
      </c>
      <c r="Q4" s="105" t="s">
        <v>205</v>
      </c>
      <c r="R4" s="108" t="s">
        <v>206</v>
      </c>
      <c r="S4" s="109" t="s">
        <v>207</v>
      </c>
      <c r="T4" s="110" t="s">
        <v>208</v>
      </c>
      <c r="U4" s="109" t="s">
        <v>209</v>
      </c>
      <c r="V4" s="108" t="s">
        <v>210</v>
      </c>
      <c r="W4" s="108" t="s">
        <v>204</v>
      </c>
      <c r="X4" s="109" t="s">
        <v>205</v>
      </c>
      <c r="Y4" s="106" t="s">
        <v>206</v>
      </c>
      <c r="Z4" s="105" t="s">
        <v>207</v>
      </c>
      <c r="AA4" s="107" t="s">
        <v>208</v>
      </c>
      <c r="AB4" s="105" t="s">
        <v>209</v>
      </c>
      <c r="AC4" s="106" t="s">
        <v>210</v>
      </c>
      <c r="AD4" s="106" t="s">
        <v>204</v>
      </c>
      <c r="AE4" s="105" t="s">
        <v>205</v>
      </c>
      <c r="AF4" s="108" t="s">
        <v>206</v>
      </c>
      <c r="AG4" s="109" t="s">
        <v>207</v>
      </c>
      <c r="AH4" s="110" t="s">
        <v>208</v>
      </c>
      <c r="AI4" s="109" t="s">
        <v>209</v>
      </c>
      <c r="AJ4" s="108" t="s">
        <v>210</v>
      </c>
      <c r="AK4" s="108" t="s">
        <v>204</v>
      </c>
      <c r="AL4" s="109" t="s">
        <v>205</v>
      </c>
    </row>
    <row r="5" spans="1:38" ht="25.5" customHeight="1" x14ac:dyDescent="0.35">
      <c r="A5" s="111" t="s">
        <v>9</v>
      </c>
      <c r="B5" s="111" t="s">
        <v>15</v>
      </c>
      <c r="C5" s="112"/>
      <c r="D5" s="113"/>
      <c r="E5" s="114"/>
      <c r="F5" s="115"/>
      <c r="G5" s="114"/>
      <c r="H5" s="92"/>
      <c r="I5" s="92"/>
      <c r="J5" s="114"/>
      <c r="K5" s="113"/>
      <c r="L5" s="114"/>
      <c r="M5" s="115"/>
      <c r="N5" s="114"/>
      <c r="O5" s="92"/>
      <c r="P5" s="92"/>
      <c r="Q5" s="114"/>
      <c r="R5" s="117"/>
      <c r="S5" s="114"/>
      <c r="T5" s="115"/>
      <c r="U5" s="114"/>
      <c r="V5" s="92"/>
      <c r="W5" s="92"/>
      <c r="X5" s="118"/>
      <c r="Y5" s="92"/>
      <c r="Z5" s="114"/>
      <c r="AA5" s="115"/>
      <c r="AB5" s="114"/>
      <c r="AC5" s="92"/>
      <c r="AD5" s="92"/>
      <c r="AE5" s="118"/>
      <c r="AF5" s="92"/>
      <c r="AG5" s="114"/>
      <c r="AH5" s="115"/>
      <c r="AI5" s="114"/>
      <c r="AJ5" s="92"/>
      <c r="AK5" s="92"/>
      <c r="AL5" s="118"/>
    </row>
    <row r="6" spans="1:38" ht="25.5" customHeight="1" x14ac:dyDescent="0.35">
      <c r="A6" s="111" t="s">
        <v>211</v>
      </c>
      <c r="B6" s="111" t="s">
        <v>212</v>
      </c>
      <c r="C6" s="112">
        <v>700938</v>
      </c>
      <c r="D6" s="113"/>
      <c r="E6" s="114"/>
      <c r="F6" s="115"/>
      <c r="G6" s="114"/>
      <c r="H6" s="92"/>
      <c r="I6" s="92"/>
      <c r="J6" s="114"/>
      <c r="K6" s="113"/>
      <c r="L6" s="114"/>
      <c r="M6" s="115"/>
      <c r="N6" s="114"/>
      <c r="O6" s="92"/>
      <c r="P6" s="92"/>
      <c r="Q6" s="114"/>
      <c r="R6" s="117"/>
      <c r="S6" s="114"/>
      <c r="T6" s="115"/>
      <c r="U6" s="114"/>
      <c r="V6" s="92">
        <v>2</v>
      </c>
      <c r="W6" s="92"/>
      <c r="X6" s="118"/>
      <c r="Y6" s="92"/>
      <c r="Z6" s="114"/>
      <c r="AA6" s="115"/>
      <c r="AB6" s="114"/>
      <c r="AC6" s="92"/>
      <c r="AD6" s="92"/>
      <c r="AE6" s="118"/>
      <c r="AF6" s="92"/>
      <c r="AG6" s="114"/>
      <c r="AH6" s="115"/>
      <c r="AI6" s="114"/>
      <c r="AJ6" s="92"/>
      <c r="AK6" s="92"/>
      <c r="AL6" s="118"/>
    </row>
    <row r="7" spans="1:38" ht="25.5" customHeight="1" x14ac:dyDescent="0.35">
      <c r="A7" s="111" t="s">
        <v>211</v>
      </c>
      <c r="B7" s="111" t="s">
        <v>212</v>
      </c>
      <c r="C7" s="112">
        <v>700929</v>
      </c>
      <c r="D7" s="113"/>
      <c r="E7" s="114"/>
      <c r="F7" s="115"/>
      <c r="G7" s="114"/>
      <c r="H7" s="92"/>
      <c r="I7" s="92"/>
      <c r="J7" s="114"/>
      <c r="K7" s="113"/>
      <c r="L7" s="114"/>
      <c r="M7" s="115"/>
      <c r="N7" s="114"/>
      <c r="O7" s="92"/>
      <c r="P7" s="92"/>
      <c r="Q7" s="114"/>
      <c r="R7" s="117">
        <v>2</v>
      </c>
      <c r="S7" s="114">
        <v>29700.45</v>
      </c>
      <c r="T7" s="115"/>
      <c r="U7" s="114"/>
      <c r="V7" s="92">
        <v>4</v>
      </c>
      <c r="W7" s="92">
        <v>3</v>
      </c>
      <c r="X7" s="118">
        <v>21214</v>
      </c>
      <c r="Y7" s="92"/>
      <c r="Z7" s="114"/>
      <c r="AA7" s="115"/>
      <c r="AB7" s="114"/>
      <c r="AC7" s="92"/>
      <c r="AD7" s="92"/>
      <c r="AE7" s="118"/>
      <c r="AF7" s="92"/>
      <c r="AG7" s="114"/>
      <c r="AH7" s="115"/>
      <c r="AI7" s="114"/>
      <c r="AJ7" s="92"/>
      <c r="AK7" s="92"/>
      <c r="AL7" s="118"/>
    </row>
    <row r="8" spans="1:38" ht="25.5" customHeight="1" x14ac:dyDescent="0.35">
      <c r="A8" s="111" t="s">
        <v>9</v>
      </c>
      <c r="B8" s="111" t="s">
        <v>79</v>
      </c>
      <c r="C8" s="112"/>
      <c r="D8" s="113"/>
      <c r="E8" s="114"/>
      <c r="F8" s="115"/>
      <c r="G8" s="114"/>
      <c r="H8" s="92"/>
      <c r="I8" s="92"/>
      <c r="J8" s="114"/>
      <c r="K8" s="113"/>
      <c r="L8" s="114"/>
      <c r="M8" s="115"/>
      <c r="N8" s="114"/>
      <c r="O8" s="92"/>
      <c r="P8" s="92"/>
      <c r="Q8" s="114"/>
      <c r="R8" s="117"/>
      <c r="S8" s="114"/>
      <c r="T8" s="115"/>
      <c r="U8" s="114"/>
      <c r="V8" s="92"/>
      <c r="W8" s="92"/>
      <c r="X8" s="118"/>
      <c r="Y8" s="92"/>
      <c r="Z8" s="114"/>
      <c r="AA8" s="115"/>
      <c r="AB8" s="114"/>
      <c r="AC8" s="92"/>
      <c r="AD8" s="92"/>
      <c r="AE8" s="118"/>
      <c r="AF8" s="92"/>
      <c r="AG8" s="114"/>
      <c r="AH8" s="115"/>
      <c r="AI8" s="114"/>
      <c r="AJ8" s="92"/>
      <c r="AK8" s="92"/>
      <c r="AL8" s="118"/>
    </row>
    <row r="9" spans="1:38" ht="25.5" customHeight="1" x14ac:dyDescent="0.35">
      <c r="A9" s="111" t="s">
        <v>9</v>
      </c>
      <c r="B9" s="111" t="s">
        <v>213</v>
      </c>
      <c r="C9" s="112">
        <v>700933</v>
      </c>
      <c r="D9" s="113"/>
      <c r="E9" s="114"/>
      <c r="F9" s="115"/>
      <c r="G9" s="114"/>
      <c r="H9" s="92"/>
      <c r="I9" s="92"/>
      <c r="J9" s="114"/>
      <c r="K9" s="113"/>
      <c r="L9" s="114"/>
      <c r="M9" s="115"/>
      <c r="N9" s="114"/>
      <c r="O9" s="92"/>
      <c r="P9" s="92"/>
      <c r="Q9" s="114"/>
      <c r="R9" s="117">
        <v>1</v>
      </c>
      <c r="S9" s="114">
        <v>1880</v>
      </c>
      <c r="T9" s="115"/>
      <c r="U9" s="114"/>
      <c r="V9" s="92"/>
      <c r="W9" s="92"/>
      <c r="X9" s="118"/>
      <c r="Y9" s="92"/>
      <c r="Z9" s="114"/>
      <c r="AA9" s="115"/>
      <c r="AB9" s="114"/>
      <c r="AC9" s="92"/>
      <c r="AD9" s="92"/>
      <c r="AE9" s="118"/>
      <c r="AF9" s="92"/>
      <c r="AG9" s="114"/>
      <c r="AH9" s="115"/>
      <c r="AI9" s="114"/>
      <c r="AJ9" s="92"/>
      <c r="AK9" s="92"/>
      <c r="AL9" s="118"/>
    </row>
    <row r="10" spans="1:38" ht="25.5" customHeight="1" x14ac:dyDescent="0.35">
      <c r="A10" s="119" t="s">
        <v>18</v>
      </c>
      <c r="B10" s="119" t="s">
        <v>76</v>
      </c>
      <c r="C10" s="120">
        <v>700935</v>
      </c>
      <c r="D10" s="121">
        <v>88</v>
      </c>
      <c r="E10" s="122">
        <v>245769.48000000007</v>
      </c>
      <c r="F10" s="123">
        <v>28</v>
      </c>
      <c r="G10" s="122">
        <v>-36687.560000000005</v>
      </c>
      <c r="H10" s="124">
        <v>67</v>
      </c>
      <c r="I10" s="124">
        <v>639</v>
      </c>
      <c r="J10" s="122">
        <v>431366.73000000155</v>
      </c>
      <c r="K10" s="121">
        <v>14</v>
      </c>
      <c r="L10" s="122">
        <v>113401.74</v>
      </c>
      <c r="M10" s="123">
        <v>84</v>
      </c>
      <c r="N10" s="122">
        <v>193462</v>
      </c>
      <c r="O10" s="124">
        <v>31</v>
      </c>
      <c r="P10" s="124">
        <v>422</v>
      </c>
      <c r="Q10" s="122">
        <v>994460.05</v>
      </c>
      <c r="R10" s="126">
        <v>20</v>
      </c>
      <c r="S10" s="122">
        <v>743713.46</v>
      </c>
      <c r="T10" s="123">
        <v>47</v>
      </c>
      <c r="U10" s="122">
        <v>138008.16999999998</v>
      </c>
      <c r="V10" s="124">
        <v>254</v>
      </c>
      <c r="W10" s="124">
        <v>163</v>
      </c>
      <c r="X10" s="127">
        <v>654291.87000000058</v>
      </c>
      <c r="Y10" s="124">
        <v>20</v>
      </c>
      <c r="Z10" s="122">
        <v>102570.62000000001</v>
      </c>
      <c r="AA10" s="123"/>
      <c r="AB10" s="122"/>
      <c r="AC10" s="124">
        <v>11</v>
      </c>
      <c r="AD10" s="124">
        <v>60</v>
      </c>
      <c r="AE10" s="127">
        <v>155176.19</v>
      </c>
      <c r="AF10" s="124">
        <v>32</v>
      </c>
      <c r="AG10" s="122">
        <v>852931.71999999974</v>
      </c>
      <c r="AH10" s="123">
        <v>9</v>
      </c>
      <c r="AI10" s="122">
        <v>20958.41</v>
      </c>
      <c r="AJ10" s="124">
        <v>11</v>
      </c>
      <c r="AK10" s="124">
        <v>38</v>
      </c>
      <c r="AL10" s="127">
        <v>237571.60999999996</v>
      </c>
    </row>
    <row r="11" spans="1:38" ht="25.5" customHeight="1" x14ac:dyDescent="0.35">
      <c r="A11" s="119" t="s">
        <v>29</v>
      </c>
      <c r="B11" s="119" t="s">
        <v>214</v>
      </c>
      <c r="C11" s="112"/>
      <c r="D11" s="121"/>
      <c r="E11" s="122"/>
      <c r="F11" s="123"/>
      <c r="G11" s="122"/>
      <c r="H11" s="124"/>
      <c r="I11" s="124"/>
      <c r="J11" s="122"/>
      <c r="K11" s="121"/>
      <c r="L11" s="122"/>
      <c r="M11" s="123"/>
      <c r="N11" s="122"/>
      <c r="O11" s="124"/>
      <c r="P11" s="124"/>
      <c r="Q11" s="122"/>
      <c r="R11" s="126"/>
      <c r="S11" s="122"/>
      <c r="T11" s="123"/>
      <c r="U11" s="122"/>
      <c r="V11" s="124"/>
      <c r="W11" s="124"/>
      <c r="X11" s="127"/>
      <c r="Y11" s="92"/>
      <c r="Z11" s="114"/>
      <c r="AA11" s="115"/>
      <c r="AB11" s="114"/>
      <c r="AC11" s="92"/>
      <c r="AD11" s="92"/>
      <c r="AE11" s="118"/>
      <c r="AF11" s="92"/>
      <c r="AG11" s="114"/>
      <c r="AH11" s="115"/>
      <c r="AI11" s="114"/>
      <c r="AJ11" s="92"/>
      <c r="AK11" s="92"/>
      <c r="AL11" s="118"/>
    </row>
    <row r="12" spans="1:38" ht="25.5" customHeight="1" x14ac:dyDescent="0.35">
      <c r="A12" s="111" t="s">
        <v>9</v>
      </c>
      <c r="B12" s="111" t="s">
        <v>215</v>
      </c>
      <c r="C12" s="112"/>
      <c r="D12" s="113"/>
      <c r="E12" s="114"/>
      <c r="F12" s="115"/>
      <c r="G12" s="114"/>
      <c r="H12" s="92"/>
      <c r="I12" s="92"/>
      <c r="J12" s="114"/>
      <c r="K12" s="113"/>
      <c r="L12" s="114"/>
      <c r="M12" s="115"/>
      <c r="N12" s="114"/>
      <c r="O12" s="92"/>
      <c r="P12" s="92"/>
      <c r="Q12" s="114"/>
      <c r="R12" s="117"/>
      <c r="S12" s="114"/>
      <c r="T12" s="115"/>
      <c r="U12" s="114"/>
      <c r="V12" s="92"/>
      <c r="W12" s="92"/>
      <c r="X12" s="118"/>
      <c r="Y12" s="92"/>
      <c r="Z12" s="114"/>
      <c r="AA12" s="115"/>
      <c r="AB12" s="114"/>
      <c r="AC12" s="92"/>
      <c r="AD12" s="92"/>
      <c r="AE12" s="118"/>
      <c r="AF12" s="92"/>
      <c r="AG12" s="114"/>
      <c r="AH12" s="115"/>
      <c r="AI12" s="114"/>
      <c r="AJ12" s="92"/>
      <c r="AK12" s="92"/>
      <c r="AL12" s="118"/>
    </row>
    <row r="13" spans="1:38" ht="25.5" customHeight="1" x14ac:dyDescent="0.35">
      <c r="A13" s="111" t="s">
        <v>9</v>
      </c>
      <c r="B13" s="111" t="s">
        <v>20</v>
      </c>
      <c r="C13" s="128">
        <v>700943</v>
      </c>
      <c r="D13" s="121"/>
      <c r="E13" s="122"/>
      <c r="F13" s="123"/>
      <c r="G13" s="122"/>
      <c r="H13" s="124"/>
      <c r="I13" s="124"/>
      <c r="J13" s="122"/>
      <c r="K13" s="121"/>
      <c r="L13" s="122"/>
      <c r="M13" s="123"/>
      <c r="N13" s="122"/>
      <c r="O13" s="124"/>
      <c r="P13" s="124"/>
      <c r="Q13" s="122"/>
      <c r="R13" s="126"/>
      <c r="S13" s="122"/>
      <c r="T13" s="123"/>
      <c r="U13" s="122"/>
      <c r="V13" s="124"/>
      <c r="W13" s="124">
        <v>1</v>
      </c>
      <c r="X13" s="127">
        <v>1399.24</v>
      </c>
      <c r="Y13" s="124"/>
      <c r="Z13" s="122"/>
      <c r="AA13" s="123"/>
      <c r="AB13" s="122"/>
      <c r="AC13" s="124"/>
      <c r="AD13" s="124"/>
      <c r="AE13" s="127"/>
      <c r="AF13" s="124"/>
      <c r="AG13" s="122"/>
      <c r="AH13" s="123"/>
      <c r="AI13" s="122"/>
      <c r="AJ13" s="124"/>
      <c r="AK13" s="124"/>
      <c r="AL13" s="127"/>
    </row>
    <row r="14" spans="1:38" ht="25.5" customHeight="1" x14ac:dyDescent="0.35">
      <c r="A14" s="119" t="s">
        <v>18</v>
      </c>
      <c r="B14" s="119" t="s">
        <v>76</v>
      </c>
      <c r="C14" s="112"/>
      <c r="D14" s="121"/>
      <c r="E14" s="122"/>
      <c r="F14" s="123"/>
      <c r="G14" s="122"/>
      <c r="H14" s="124"/>
      <c r="I14" s="124"/>
      <c r="J14" s="122"/>
      <c r="K14" s="121"/>
      <c r="L14" s="122"/>
      <c r="M14" s="123"/>
      <c r="N14" s="122"/>
      <c r="O14" s="124"/>
      <c r="P14" s="124"/>
      <c r="Q14" s="122"/>
      <c r="R14" s="126"/>
      <c r="S14" s="122"/>
      <c r="T14" s="123"/>
      <c r="U14" s="122"/>
      <c r="V14" s="124"/>
      <c r="W14" s="124"/>
      <c r="X14" s="127"/>
      <c r="Y14" s="124"/>
      <c r="Z14" s="122"/>
      <c r="AA14" s="123"/>
      <c r="AB14" s="122"/>
      <c r="AC14" s="124"/>
      <c r="AD14" s="124"/>
      <c r="AE14" s="127"/>
      <c r="AF14" s="124"/>
      <c r="AG14" s="122"/>
      <c r="AH14" s="123"/>
      <c r="AI14" s="122"/>
      <c r="AJ14" s="124"/>
      <c r="AK14" s="124"/>
      <c r="AL14" s="127"/>
    </row>
    <row r="15" spans="1:38" ht="25.5" customHeight="1" x14ac:dyDescent="0.35">
      <c r="A15" s="111" t="s">
        <v>21</v>
      </c>
      <c r="B15" s="111" t="s">
        <v>216</v>
      </c>
      <c r="C15" s="112"/>
      <c r="D15" s="121"/>
      <c r="E15" s="122"/>
      <c r="F15" s="123"/>
      <c r="G15" s="122"/>
      <c r="H15" s="124"/>
      <c r="I15" s="124"/>
      <c r="J15" s="122"/>
      <c r="K15" s="121"/>
      <c r="L15" s="122"/>
      <c r="M15" s="123"/>
      <c r="N15" s="122"/>
      <c r="O15" s="124"/>
      <c r="P15" s="124"/>
      <c r="Q15" s="122"/>
      <c r="R15" s="126"/>
      <c r="S15" s="122"/>
      <c r="T15" s="123"/>
      <c r="U15" s="122"/>
      <c r="V15" s="124"/>
      <c r="W15" s="124"/>
      <c r="X15" s="127"/>
      <c r="Y15" s="124"/>
      <c r="Z15" s="122"/>
      <c r="AA15" s="123"/>
      <c r="AB15" s="122"/>
      <c r="AC15" s="124"/>
      <c r="AD15" s="124"/>
      <c r="AE15" s="127"/>
      <c r="AF15" s="124"/>
      <c r="AG15" s="122"/>
      <c r="AH15" s="123"/>
      <c r="AI15" s="122"/>
      <c r="AJ15" s="124"/>
      <c r="AK15" s="124"/>
      <c r="AL15" s="127"/>
    </row>
    <row r="16" spans="1:38" ht="25.5" customHeight="1" x14ac:dyDescent="0.35">
      <c r="A16" s="111" t="s">
        <v>21</v>
      </c>
      <c r="B16" s="111" t="s">
        <v>22</v>
      </c>
      <c r="C16" s="112">
        <v>700939</v>
      </c>
      <c r="D16" s="121"/>
      <c r="E16" s="122"/>
      <c r="F16" s="123"/>
      <c r="G16" s="122"/>
      <c r="H16" s="124"/>
      <c r="I16" s="124">
        <v>4</v>
      </c>
      <c r="J16" s="122">
        <v>5021.9800000000005</v>
      </c>
      <c r="K16" s="121"/>
      <c r="L16" s="122"/>
      <c r="M16" s="123"/>
      <c r="N16" s="122"/>
      <c r="O16" s="124"/>
      <c r="P16" s="124">
        <v>3</v>
      </c>
      <c r="Q16" s="122">
        <v>6609.76</v>
      </c>
      <c r="R16" s="126"/>
      <c r="S16" s="122"/>
      <c r="T16" s="123"/>
      <c r="U16" s="122"/>
      <c r="V16" s="124"/>
      <c r="W16" s="124">
        <v>1</v>
      </c>
      <c r="X16" s="127">
        <v>7968.68</v>
      </c>
      <c r="Y16" s="124"/>
      <c r="Z16" s="122"/>
      <c r="AA16" s="123"/>
      <c r="AB16" s="122"/>
      <c r="AC16" s="124"/>
      <c r="AD16" s="124"/>
      <c r="AE16" s="127"/>
      <c r="AF16" s="124"/>
      <c r="AG16" s="122"/>
      <c r="AH16" s="123"/>
      <c r="AI16" s="122"/>
      <c r="AJ16" s="124"/>
      <c r="AK16" s="124"/>
      <c r="AL16" s="127"/>
    </row>
    <row r="17" spans="1:38" ht="25.5" customHeight="1" x14ac:dyDescent="0.35">
      <c r="A17" s="119" t="s">
        <v>30</v>
      </c>
      <c r="B17" s="111" t="s">
        <v>217</v>
      </c>
      <c r="C17" s="112"/>
      <c r="D17" s="121"/>
      <c r="E17" s="122"/>
      <c r="F17" s="123"/>
      <c r="G17" s="122"/>
      <c r="H17" s="124"/>
      <c r="I17" s="124"/>
      <c r="J17" s="122"/>
      <c r="K17" s="121"/>
      <c r="L17" s="122"/>
      <c r="M17" s="123"/>
      <c r="N17" s="122"/>
      <c r="O17" s="124"/>
      <c r="P17" s="124"/>
      <c r="Q17" s="122"/>
      <c r="R17" s="126"/>
      <c r="S17" s="122"/>
      <c r="T17" s="123"/>
      <c r="U17" s="122"/>
      <c r="V17" s="124"/>
      <c r="W17" s="124"/>
      <c r="X17" s="127"/>
      <c r="Y17" s="124"/>
      <c r="Z17" s="122"/>
      <c r="AA17" s="123"/>
      <c r="AB17" s="122"/>
      <c r="AC17" s="124"/>
      <c r="AD17" s="124"/>
      <c r="AE17" s="127"/>
      <c r="AF17" s="124"/>
      <c r="AG17" s="122"/>
      <c r="AH17" s="123"/>
      <c r="AI17" s="122"/>
      <c r="AJ17" s="124"/>
      <c r="AK17" s="124"/>
      <c r="AL17" s="127"/>
    </row>
    <row r="18" spans="1:38" ht="25.5" customHeight="1" x14ac:dyDescent="0.35">
      <c r="A18" s="111" t="s">
        <v>211</v>
      </c>
      <c r="B18" s="111" t="s">
        <v>218</v>
      </c>
      <c r="C18" s="112">
        <v>700937</v>
      </c>
      <c r="D18" s="113">
        <v>11</v>
      </c>
      <c r="E18" s="114">
        <v>23430.649999999998</v>
      </c>
      <c r="F18" s="115">
        <v>2</v>
      </c>
      <c r="G18" s="114">
        <v>265.27</v>
      </c>
      <c r="H18" s="92">
        <v>12</v>
      </c>
      <c r="I18" s="92">
        <v>197</v>
      </c>
      <c r="J18" s="114">
        <v>99802.739999999991</v>
      </c>
      <c r="K18" s="113">
        <v>3</v>
      </c>
      <c r="L18" s="114">
        <v>9851.36</v>
      </c>
      <c r="M18" s="115">
        <v>10</v>
      </c>
      <c r="N18" s="114">
        <v>24272</v>
      </c>
      <c r="O18" s="92">
        <v>6</v>
      </c>
      <c r="P18" s="92">
        <v>80</v>
      </c>
      <c r="Q18" s="114">
        <v>179245.21</v>
      </c>
      <c r="R18" s="117">
        <v>2</v>
      </c>
      <c r="S18" s="114">
        <v>39262.959999999999</v>
      </c>
      <c r="T18" s="115">
        <v>10</v>
      </c>
      <c r="U18" s="114">
        <v>20703.5</v>
      </c>
      <c r="V18" s="92">
        <v>37</v>
      </c>
      <c r="W18" s="92">
        <v>19</v>
      </c>
      <c r="X18" s="118">
        <v>77173.59</v>
      </c>
      <c r="Y18" s="92">
        <v>5</v>
      </c>
      <c r="Z18" s="114">
        <v>11993.43</v>
      </c>
      <c r="AA18" s="115"/>
      <c r="AB18" s="114"/>
      <c r="AC18" s="92">
        <v>3</v>
      </c>
      <c r="AD18" s="92">
        <v>11</v>
      </c>
      <c r="AE18" s="118">
        <v>34858.639999999992</v>
      </c>
      <c r="AF18" s="92">
        <v>2</v>
      </c>
      <c r="AG18" s="114">
        <v>12342.96</v>
      </c>
      <c r="AH18" s="115"/>
      <c r="AI18" s="114"/>
      <c r="AJ18" s="92">
        <v>3</v>
      </c>
      <c r="AK18" s="92">
        <v>9</v>
      </c>
      <c r="AL18" s="118">
        <v>73819.899999999994</v>
      </c>
    </row>
    <row r="19" spans="1:38" ht="25.5" customHeight="1" x14ac:dyDescent="0.35">
      <c r="A19" s="111" t="s">
        <v>211</v>
      </c>
      <c r="B19" s="111" t="s">
        <v>17</v>
      </c>
      <c r="C19" s="112"/>
      <c r="D19" s="113"/>
      <c r="E19" s="114"/>
      <c r="F19" s="115"/>
      <c r="G19" s="114"/>
      <c r="H19" s="92"/>
      <c r="I19" s="92"/>
      <c r="J19" s="114"/>
      <c r="K19" s="113"/>
      <c r="L19" s="114"/>
      <c r="M19" s="115"/>
      <c r="N19" s="114"/>
      <c r="O19" s="92"/>
      <c r="P19" s="92"/>
      <c r="Q19" s="114"/>
      <c r="R19" s="117"/>
      <c r="S19" s="114"/>
      <c r="T19" s="115"/>
      <c r="U19" s="114"/>
      <c r="V19" s="92"/>
      <c r="W19" s="92"/>
      <c r="X19" s="118"/>
      <c r="Y19" s="92"/>
      <c r="Z19" s="114"/>
      <c r="AA19" s="115"/>
      <c r="AB19" s="114"/>
      <c r="AC19" s="92"/>
      <c r="AD19" s="92"/>
      <c r="AE19" s="118"/>
      <c r="AF19" s="92"/>
      <c r="AG19" s="114"/>
      <c r="AH19" s="115"/>
      <c r="AI19" s="114"/>
      <c r="AJ19" s="92"/>
      <c r="AK19" s="92"/>
      <c r="AL19" s="118"/>
    </row>
    <row r="20" spans="1:38" ht="25.5" customHeight="1" x14ac:dyDescent="0.35">
      <c r="A20" s="111" t="s">
        <v>9</v>
      </c>
      <c r="B20" s="111" t="s">
        <v>213</v>
      </c>
      <c r="C20" s="112">
        <v>700934</v>
      </c>
      <c r="D20" s="121"/>
      <c r="E20" s="122"/>
      <c r="F20" s="123"/>
      <c r="G20" s="122"/>
      <c r="H20" s="124"/>
      <c r="I20" s="124"/>
      <c r="J20" s="122"/>
      <c r="K20" s="121"/>
      <c r="L20" s="122"/>
      <c r="M20" s="123"/>
      <c r="N20" s="122"/>
      <c r="O20" s="124"/>
      <c r="P20" s="124"/>
      <c r="Q20" s="122"/>
      <c r="R20" s="126"/>
      <c r="S20" s="122"/>
      <c r="T20" s="123"/>
      <c r="U20" s="122"/>
      <c r="V20" s="124">
        <v>6</v>
      </c>
      <c r="W20" s="124">
        <v>2</v>
      </c>
      <c r="X20" s="127">
        <v>5229.8</v>
      </c>
      <c r="Y20" s="92"/>
      <c r="Z20" s="114"/>
      <c r="AA20" s="115"/>
      <c r="AB20" s="114"/>
      <c r="AC20" s="92"/>
      <c r="AD20" s="92"/>
      <c r="AE20" s="118"/>
      <c r="AF20" s="124"/>
      <c r="AG20" s="122"/>
      <c r="AH20" s="123"/>
      <c r="AI20" s="122"/>
      <c r="AJ20" s="124"/>
      <c r="AK20" s="124"/>
      <c r="AL20" s="127"/>
    </row>
    <row r="21" spans="1:38" ht="25.5" customHeight="1" x14ac:dyDescent="0.35">
      <c r="A21" s="111" t="s">
        <v>9</v>
      </c>
      <c r="B21" s="111" t="s">
        <v>219</v>
      </c>
      <c r="C21" s="112">
        <v>700940</v>
      </c>
      <c r="D21" s="121">
        <v>2</v>
      </c>
      <c r="E21" s="122">
        <v>-1079.3599999999999</v>
      </c>
      <c r="F21" s="123"/>
      <c r="G21" s="122"/>
      <c r="H21" s="124"/>
      <c r="I21" s="124">
        <v>17</v>
      </c>
      <c r="J21" s="122">
        <v>-15930.219999999998</v>
      </c>
      <c r="K21" s="121">
        <v>1</v>
      </c>
      <c r="L21" s="122">
        <v>2440</v>
      </c>
      <c r="M21" s="123">
        <v>1</v>
      </c>
      <c r="N21" s="122">
        <v>2060</v>
      </c>
      <c r="O21" s="124"/>
      <c r="P21" s="124">
        <v>11</v>
      </c>
      <c r="Q21" s="122">
        <v>24777.33</v>
      </c>
      <c r="R21" s="126"/>
      <c r="S21" s="122"/>
      <c r="T21" s="123"/>
      <c r="U21" s="122"/>
      <c r="V21" s="124">
        <v>3</v>
      </c>
      <c r="W21" s="124">
        <v>3</v>
      </c>
      <c r="X21" s="127">
        <v>5003.42</v>
      </c>
      <c r="Y21" s="92"/>
      <c r="Z21" s="114"/>
      <c r="AA21" s="115"/>
      <c r="AB21" s="114"/>
      <c r="AC21" s="92"/>
      <c r="AD21" s="92"/>
      <c r="AE21" s="118"/>
      <c r="AF21" s="124"/>
      <c r="AG21" s="122"/>
      <c r="AH21" s="123"/>
      <c r="AI21" s="122"/>
      <c r="AJ21" s="124"/>
      <c r="AK21" s="124"/>
      <c r="AL21" s="127"/>
    </row>
    <row r="22" spans="1:38" ht="25.5" customHeight="1" x14ac:dyDescent="0.35">
      <c r="A22" s="111" t="s">
        <v>18</v>
      </c>
      <c r="B22" s="111" t="s">
        <v>76</v>
      </c>
      <c r="C22" s="112"/>
      <c r="D22" s="121"/>
      <c r="E22" s="122"/>
      <c r="F22" s="123"/>
      <c r="G22" s="122"/>
      <c r="H22" s="124"/>
      <c r="I22" s="124"/>
      <c r="J22" s="122"/>
      <c r="K22" s="121"/>
      <c r="L22" s="122"/>
      <c r="M22" s="123"/>
      <c r="N22" s="122"/>
      <c r="O22" s="124"/>
      <c r="P22" s="124"/>
      <c r="Q22" s="122"/>
      <c r="R22" s="126"/>
      <c r="S22" s="122"/>
      <c r="T22" s="123"/>
      <c r="U22" s="122"/>
      <c r="V22" s="124"/>
      <c r="W22" s="124"/>
      <c r="X22" s="127"/>
      <c r="Y22" s="124"/>
      <c r="Z22" s="122"/>
      <c r="AA22" s="123"/>
      <c r="AB22" s="122"/>
      <c r="AC22" s="124"/>
      <c r="AD22" s="124"/>
      <c r="AE22" s="127"/>
      <c r="AF22" s="124"/>
      <c r="AG22" s="122"/>
      <c r="AH22" s="123"/>
      <c r="AI22" s="122"/>
      <c r="AJ22" s="124"/>
      <c r="AK22" s="124"/>
      <c r="AL22" s="127"/>
    </row>
    <row r="23" spans="1:38" ht="25.5" customHeight="1" x14ac:dyDescent="0.35">
      <c r="A23" s="111" t="s">
        <v>9</v>
      </c>
      <c r="B23" s="111" t="s">
        <v>215</v>
      </c>
      <c r="C23" s="112"/>
      <c r="D23" s="113"/>
      <c r="E23" s="114"/>
      <c r="F23" s="115"/>
      <c r="G23" s="114"/>
      <c r="H23" s="92"/>
      <c r="I23" s="92"/>
      <c r="J23" s="114"/>
      <c r="K23" s="113"/>
      <c r="L23" s="114"/>
      <c r="M23" s="115"/>
      <c r="N23" s="114"/>
      <c r="O23" s="92"/>
      <c r="P23" s="92"/>
      <c r="Q23" s="114"/>
      <c r="R23" s="117"/>
      <c r="S23" s="114"/>
      <c r="T23" s="115"/>
      <c r="U23" s="114"/>
      <c r="V23" s="92"/>
      <c r="W23" s="92"/>
      <c r="X23" s="118"/>
      <c r="Y23" s="92"/>
      <c r="Z23" s="114"/>
      <c r="AA23" s="115"/>
      <c r="AB23" s="114"/>
      <c r="AC23" s="92"/>
      <c r="AD23" s="92"/>
      <c r="AE23" s="118"/>
      <c r="AF23" s="92"/>
      <c r="AG23" s="114"/>
      <c r="AH23" s="115"/>
      <c r="AI23" s="114"/>
      <c r="AJ23" s="92"/>
      <c r="AK23" s="92"/>
      <c r="AL23" s="118"/>
    </row>
    <row r="24" spans="1:38" ht="25.5" customHeight="1" x14ac:dyDescent="0.35">
      <c r="A24" s="111" t="s">
        <v>67</v>
      </c>
      <c r="B24" s="111" t="s">
        <v>13</v>
      </c>
      <c r="C24" s="112">
        <v>700942</v>
      </c>
      <c r="D24" s="121">
        <v>1</v>
      </c>
      <c r="E24" s="122">
        <v>-2500.25</v>
      </c>
      <c r="F24" s="123"/>
      <c r="G24" s="122"/>
      <c r="H24" s="124"/>
      <c r="I24" s="124"/>
      <c r="J24" s="122"/>
      <c r="K24" s="121"/>
      <c r="L24" s="122"/>
      <c r="M24" s="123"/>
      <c r="N24" s="122"/>
      <c r="O24" s="124"/>
      <c r="P24" s="124">
        <v>3</v>
      </c>
      <c r="Q24" s="122">
        <v>7317</v>
      </c>
      <c r="R24" s="126"/>
      <c r="S24" s="122"/>
      <c r="T24" s="123"/>
      <c r="U24" s="122"/>
      <c r="V24" s="124"/>
      <c r="W24" s="124">
        <v>1</v>
      </c>
      <c r="X24" s="127">
        <v>451.14</v>
      </c>
      <c r="Y24" s="124"/>
      <c r="Z24" s="122"/>
      <c r="AA24" s="123"/>
      <c r="AB24" s="122"/>
      <c r="AC24" s="124"/>
      <c r="AD24" s="124"/>
      <c r="AE24" s="127"/>
      <c r="AF24" s="124"/>
      <c r="AG24" s="122"/>
      <c r="AH24" s="123"/>
      <c r="AI24" s="122"/>
      <c r="AJ24" s="124"/>
      <c r="AK24" s="124"/>
      <c r="AL24" s="127"/>
    </row>
    <row r="25" spans="1:38" ht="25.5" customHeight="1" x14ac:dyDescent="0.35">
      <c r="A25" s="111" t="s">
        <v>29</v>
      </c>
      <c r="B25" s="119" t="s">
        <v>220</v>
      </c>
      <c r="C25" s="120">
        <v>700931</v>
      </c>
      <c r="D25" s="121">
        <v>1</v>
      </c>
      <c r="E25" s="122">
        <v>3020.16</v>
      </c>
      <c r="F25" s="123"/>
      <c r="G25" s="122"/>
      <c r="H25" s="124">
        <v>1</v>
      </c>
      <c r="I25" s="124">
        <v>5</v>
      </c>
      <c r="J25" s="122">
        <v>-4611.6499999999996</v>
      </c>
      <c r="K25" s="121"/>
      <c r="L25" s="122"/>
      <c r="M25" s="123"/>
      <c r="N25" s="122"/>
      <c r="O25" s="124"/>
      <c r="P25" s="124">
        <v>6</v>
      </c>
      <c r="Q25" s="122">
        <v>13612.66</v>
      </c>
      <c r="R25" s="126"/>
      <c r="S25" s="122"/>
      <c r="T25" s="123"/>
      <c r="U25" s="122"/>
      <c r="V25" s="124"/>
      <c r="W25" s="124">
        <v>3</v>
      </c>
      <c r="X25" s="127">
        <v>3988.15</v>
      </c>
      <c r="Y25" s="124"/>
      <c r="Z25" s="122"/>
      <c r="AA25" s="123"/>
      <c r="AB25" s="122"/>
      <c r="AC25" s="124"/>
      <c r="AD25" s="124"/>
      <c r="AE25" s="127"/>
      <c r="AF25" s="92"/>
      <c r="AG25" s="114"/>
      <c r="AH25" s="115"/>
      <c r="AI25" s="114"/>
      <c r="AJ25" s="92"/>
      <c r="AK25" s="92"/>
      <c r="AL25" s="118"/>
    </row>
    <row r="26" spans="1:38" ht="25.5" customHeight="1" x14ac:dyDescent="0.35">
      <c r="A26" s="111" t="s">
        <v>29</v>
      </c>
      <c r="B26" s="119" t="s">
        <v>221</v>
      </c>
      <c r="C26" s="120">
        <v>700946</v>
      </c>
      <c r="D26" s="121">
        <v>5</v>
      </c>
      <c r="E26" s="122">
        <v>-6826.7400000000016</v>
      </c>
      <c r="F26" s="123">
        <v>1</v>
      </c>
      <c r="G26" s="122">
        <v>-1393.86</v>
      </c>
      <c r="H26" s="124">
        <v>1</v>
      </c>
      <c r="I26" s="124">
        <v>65</v>
      </c>
      <c r="J26" s="122">
        <v>79282.899999999994</v>
      </c>
      <c r="K26" s="121">
        <v>2</v>
      </c>
      <c r="L26" s="122">
        <v>4501</v>
      </c>
      <c r="M26" s="123">
        <v>5</v>
      </c>
      <c r="N26" s="122">
        <v>12941</v>
      </c>
      <c r="O26" s="124">
        <v>3</v>
      </c>
      <c r="P26" s="124">
        <v>45</v>
      </c>
      <c r="Q26" s="122">
        <v>99026.329999999987</v>
      </c>
      <c r="R26" s="126">
        <v>1</v>
      </c>
      <c r="S26" s="122">
        <v>35055.120000000003</v>
      </c>
      <c r="T26" s="123">
        <v>4</v>
      </c>
      <c r="U26" s="122">
        <v>15197.36</v>
      </c>
      <c r="V26" s="124">
        <v>19</v>
      </c>
      <c r="W26" s="124">
        <v>16</v>
      </c>
      <c r="X26" s="127">
        <v>61627.399999999994</v>
      </c>
      <c r="Y26" s="92">
        <v>3</v>
      </c>
      <c r="Z26" s="114">
        <v>438758.37999999995</v>
      </c>
      <c r="AA26" s="115"/>
      <c r="AB26" s="114"/>
      <c r="AC26" s="92">
        <v>1</v>
      </c>
      <c r="AD26" s="92">
        <v>7</v>
      </c>
      <c r="AE26" s="118">
        <v>10438.9</v>
      </c>
      <c r="AF26" s="92">
        <v>1</v>
      </c>
      <c r="AG26" s="114">
        <v>-89.95</v>
      </c>
      <c r="AH26" s="115"/>
      <c r="AI26" s="114"/>
      <c r="AJ26" s="92">
        <v>2</v>
      </c>
      <c r="AK26" s="92">
        <v>1</v>
      </c>
      <c r="AL26" s="118">
        <v>22180.400000000001</v>
      </c>
    </row>
    <row r="27" spans="1:38" ht="25.5" customHeight="1" x14ac:dyDescent="0.35">
      <c r="A27" s="111" t="s">
        <v>29</v>
      </c>
      <c r="B27" s="119" t="s">
        <v>222</v>
      </c>
      <c r="C27" s="112">
        <v>700912</v>
      </c>
      <c r="D27" s="121">
        <v>4</v>
      </c>
      <c r="E27" s="122">
        <v>2942.35</v>
      </c>
      <c r="F27" s="123">
        <v>1</v>
      </c>
      <c r="G27" s="122">
        <v>-846.24</v>
      </c>
      <c r="H27" s="124">
        <v>1</v>
      </c>
      <c r="I27" s="124">
        <v>24</v>
      </c>
      <c r="J27" s="122">
        <v>-3894.1099999999997</v>
      </c>
      <c r="K27" s="121">
        <v>7</v>
      </c>
      <c r="L27" s="122">
        <v>20856.439999999999</v>
      </c>
      <c r="M27" s="123">
        <v>1</v>
      </c>
      <c r="N27" s="122">
        <v>3626.34</v>
      </c>
      <c r="O27" s="124">
        <v>1</v>
      </c>
      <c r="P27" s="124">
        <v>12</v>
      </c>
      <c r="Q27" s="122">
        <v>24860.16</v>
      </c>
      <c r="R27" s="126">
        <v>1</v>
      </c>
      <c r="S27" s="122">
        <v>3626.34</v>
      </c>
      <c r="T27" s="123">
        <v>1</v>
      </c>
      <c r="U27" s="122">
        <v>3059.15</v>
      </c>
      <c r="V27" s="124">
        <v>5</v>
      </c>
      <c r="W27" s="124">
        <v>7</v>
      </c>
      <c r="X27" s="127">
        <v>20856.439999999999</v>
      </c>
      <c r="Y27" s="124"/>
      <c r="Z27" s="122"/>
      <c r="AA27" s="123"/>
      <c r="AB27" s="122"/>
      <c r="AC27" s="124"/>
      <c r="AD27" s="124">
        <v>5</v>
      </c>
      <c r="AE27" s="127">
        <v>12047.89</v>
      </c>
      <c r="AF27" s="92"/>
      <c r="AG27" s="114"/>
      <c r="AH27" s="115"/>
      <c r="AI27" s="114"/>
      <c r="AJ27" s="92">
        <v>1</v>
      </c>
      <c r="AK27" s="92">
        <v>1</v>
      </c>
      <c r="AL27" s="118">
        <v>2785.64</v>
      </c>
    </row>
    <row r="28" spans="1:38" ht="25.5" customHeight="1" x14ac:dyDescent="0.35">
      <c r="A28" s="111" t="s">
        <v>27</v>
      </c>
      <c r="B28" s="111" t="s">
        <v>77</v>
      </c>
      <c r="C28" s="112"/>
      <c r="D28" s="113"/>
      <c r="E28" s="114"/>
      <c r="F28" s="115"/>
      <c r="G28" s="114"/>
      <c r="H28" s="92"/>
      <c r="I28" s="92"/>
      <c r="J28" s="114"/>
      <c r="K28" s="113"/>
      <c r="L28" s="114"/>
      <c r="M28" s="115"/>
      <c r="N28" s="114"/>
      <c r="O28" s="92"/>
      <c r="P28" s="92"/>
      <c r="Q28" s="114"/>
      <c r="R28" s="117"/>
      <c r="S28" s="114"/>
      <c r="T28" s="115"/>
      <c r="U28" s="114"/>
      <c r="V28" s="92"/>
      <c r="W28" s="92"/>
      <c r="X28" s="118"/>
      <c r="Y28" s="92"/>
      <c r="Z28" s="114"/>
      <c r="AA28" s="115"/>
      <c r="AB28" s="114"/>
      <c r="AC28" s="92"/>
      <c r="AD28" s="92"/>
      <c r="AE28" s="118"/>
      <c r="AF28" s="92"/>
      <c r="AG28" s="114"/>
      <c r="AH28" s="115"/>
      <c r="AI28" s="114"/>
      <c r="AJ28" s="92"/>
      <c r="AK28" s="92"/>
      <c r="AL28" s="118"/>
    </row>
    <row r="29" spans="1:38" ht="25.5" customHeight="1" x14ac:dyDescent="0.35">
      <c r="A29" s="111" t="s">
        <v>25</v>
      </c>
      <c r="B29" s="119" t="s">
        <v>223</v>
      </c>
      <c r="C29" s="112"/>
      <c r="D29" s="121"/>
      <c r="E29" s="122"/>
      <c r="F29" s="123"/>
      <c r="G29" s="122"/>
      <c r="H29" s="124"/>
      <c r="I29" s="124"/>
      <c r="J29" s="122"/>
      <c r="K29" s="121"/>
      <c r="L29" s="122"/>
      <c r="M29" s="123"/>
      <c r="N29" s="122"/>
      <c r="O29" s="124"/>
      <c r="P29" s="124"/>
      <c r="Q29" s="122"/>
      <c r="R29" s="126"/>
      <c r="S29" s="122"/>
      <c r="T29" s="123"/>
      <c r="U29" s="122"/>
      <c r="V29" s="124"/>
      <c r="W29" s="124"/>
      <c r="X29" s="127"/>
      <c r="Y29" s="124"/>
      <c r="Z29" s="122"/>
      <c r="AA29" s="123"/>
      <c r="AB29" s="122"/>
      <c r="AC29" s="124"/>
      <c r="AD29" s="124"/>
      <c r="AE29" s="127"/>
      <c r="AF29" s="124"/>
      <c r="AG29" s="122"/>
      <c r="AH29" s="123"/>
      <c r="AI29" s="122"/>
      <c r="AJ29" s="124"/>
      <c r="AK29" s="124"/>
      <c r="AL29" s="127"/>
    </row>
    <row r="30" spans="1:38" ht="25.5" customHeight="1" x14ac:dyDescent="0.35">
      <c r="A30" s="111" t="s">
        <v>25</v>
      </c>
      <c r="B30" s="119" t="s">
        <v>370</v>
      </c>
      <c r="C30" s="112"/>
      <c r="D30" s="121"/>
      <c r="E30" s="122"/>
      <c r="F30" s="123"/>
      <c r="G30" s="122"/>
      <c r="H30" s="124"/>
      <c r="I30" s="124"/>
      <c r="J30" s="122"/>
      <c r="K30" s="121"/>
      <c r="L30" s="122"/>
      <c r="M30" s="123"/>
      <c r="N30" s="122"/>
      <c r="O30" s="124"/>
      <c r="P30" s="124"/>
      <c r="Q30" s="122"/>
      <c r="R30" s="126"/>
      <c r="S30" s="122"/>
      <c r="T30" s="123"/>
      <c r="U30" s="122"/>
      <c r="V30" s="124"/>
      <c r="W30" s="124"/>
      <c r="X30" s="127"/>
      <c r="Y30" s="124"/>
      <c r="Z30" s="122"/>
      <c r="AA30" s="123"/>
      <c r="AB30" s="122"/>
      <c r="AC30" s="124"/>
      <c r="AD30" s="124"/>
      <c r="AE30" s="127"/>
      <c r="AF30" s="124"/>
      <c r="AG30" s="122"/>
      <c r="AH30" s="123"/>
      <c r="AI30" s="122"/>
      <c r="AJ30" s="124"/>
      <c r="AK30" s="124"/>
      <c r="AL30" s="127"/>
    </row>
    <row r="31" spans="1:38" ht="25.5" customHeight="1" x14ac:dyDescent="0.35">
      <c r="A31" s="111" t="s">
        <v>25</v>
      </c>
      <c r="B31" s="119" t="s">
        <v>371</v>
      </c>
      <c r="C31" s="112">
        <v>700921</v>
      </c>
      <c r="D31" s="121"/>
      <c r="E31" s="122"/>
      <c r="F31" s="123"/>
      <c r="G31" s="122"/>
      <c r="H31" s="124"/>
      <c r="I31" s="124"/>
      <c r="J31" s="122"/>
      <c r="K31" s="121"/>
      <c r="L31" s="122"/>
      <c r="M31" s="123"/>
      <c r="N31" s="122"/>
      <c r="O31" s="124">
        <v>1</v>
      </c>
      <c r="P31" s="124"/>
      <c r="Q31" s="122"/>
      <c r="R31" s="126"/>
      <c r="S31" s="122"/>
      <c r="T31" s="123"/>
      <c r="U31" s="122"/>
      <c r="V31" s="124"/>
      <c r="W31" s="124"/>
      <c r="X31" s="127"/>
      <c r="Y31" s="124"/>
      <c r="Z31" s="122"/>
      <c r="AA31" s="123"/>
      <c r="AB31" s="122"/>
      <c r="AC31" s="124"/>
      <c r="AD31" s="124"/>
      <c r="AE31" s="127"/>
      <c r="AF31" s="124"/>
      <c r="AG31" s="122"/>
      <c r="AH31" s="123"/>
      <c r="AI31" s="122"/>
      <c r="AJ31" s="124"/>
      <c r="AK31" s="124"/>
      <c r="AL31" s="127"/>
    </row>
    <row r="32" spans="1:38" ht="25.5" customHeight="1" x14ac:dyDescent="0.35">
      <c r="A32" s="111" t="s">
        <v>25</v>
      </c>
      <c r="B32" s="119" t="s">
        <v>224</v>
      </c>
      <c r="C32" s="112"/>
      <c r="D32" s="121"/>
      <c r="E32" s="122"/>
      <c r="F32" s="123"/>
      <c r="G32" s="122"/>
      <c r="H32" s="124"/>
      <c r="I32" s="124"/>
      <c r="J32" s="122"/>
      <c r="K32" s="121"/>
      <c r="L32" s="122"/>
      <c r="M32" s="123"/>
      <c r="N32" s="122"/>
      <c r="O32" s="124"/>
      <c r="P32" s="124"/>
      <c r="Q32" s="122"/>
      <c r="R32" s="126"/>
      <c r="S32" s="122"/>
      <c r="T32" s="123"/>
      <c r="U32" s="122"/>
      <c r="V32" s="124"/>
      <c r="W32" s="124"/>
      <c r="X32" s="127"/>
      <c r="Y32" s="124"/>
      <c r="Z32" s="122"/>
      <c r="AA32" s="123"/>
      <c r="AB32" s="122"/>
      <c r="AC32" s="124"/>
      <c r="AD32" s="124"/>
      <c r="AE32" s="127"/>
      <c r="AF32" s="124"/>
      <c r="AG32" s="122"/>
      <c r="AH32" s="123"/>
      <c r="AI32" s="122"/>
      <c r="AJ32" s="124"/>
      <c r="AK32" s="124"/>
      <c r="AL32" s="127"/>
    </row>
    <row r="33" spans="1:38" ht="25.5" customHeight="1" x14ac:dyDescent="0.35">
      <c r="A33" s="111" t="s">
        <v>25</v>
      </c>
      <c r="B33" s="119" t="s">
        <v>225</v>
      </c>
      <c r="C33" s="112"/>
      <c r="D33" s="121"/>
      <c r="E33" s="122"/>
      <c r="F33" s="123"/>
      <c r="G33" s="122"/>
      <c r="H33" s="124"/>
      <c r="I33" s="124"/>
      <c r="J33" s="122"/>
      <c r="K33" s="121"/>
      <c r="L33" s="122"/>
      <c r="M33" s="123"/>
      <c r="N33" s="122"/>
      <c r="O33" s="124"/>
      <c r="P33" s="124"/>
      <c r="Q33" s="122"/>
      <c r="R33" s="126"/>
      <c r="S33" s="122"/>
      <c r="T33" s="123"/>
      <c r="U33" s="122"/>
      <c r="V33" s="124"/>
      <c r="W33" s="124"/>
      <c r="X33" s="127"/>
      <c r="Y33" s="124"/>
      <c r="Z33" s="122"/>
      <c r="AA33" s="123"/>
      <c r="AB33" s="122"/>
      <c r="AC33" s="124"/>
      <c r="AD33" s="124"/>
      <c r="AE33" s="127"/>
      <c r="AF33" s="124"/>
      <c r="AG33" s="122"/>
      <c r="AH33" s="123"/>
      <c r="AI33" s="122"/>
      <c r="AJ33" s="124"/>
      <c r="AK33" s="124"/>
      <c r="AL33" s="127"/>
    </row>
    <row r="34" spans="1:38" ht="25.5" customHeight="1" x14ac:dyDescent="0.35">
      <c r="A34" s="111" t="s">
        <v>25</v>
      </c>
      <c r="B34" s="119" t="s">
        <v>228</v>
      </c>
      <c r="C34" s="112"/>
      <c r="D34" s="121"/>
      <c r="E34" s="122"/>
      <c r="F34" s="123"/>
      <c r="G34" s="122"/>
      <c r="H34" s="124"/>
      <c r="I34" s="124"/>
      <c r="J34" s="122"/>
      <c r="K34" s="121"/>
      <c r="L34" s="122"/>
      <c r="M34" s="123"/>
      <c r="N34" s="122"/>
      <c r="O34" s="124"/>
      <c r="P34" s="124"/>
      <c r="Q34" s="122"/>
      <c r="R34" s="126"/>
      <c r="S34" s="122"/>
      <c r="T34" s="123"/>
      <c r="U34" s="122"/>
      <c r="V34" s="124"/>
      <c r="W34" s="124"/>
      <c r="X34" s="127"/>
      <c r="Y34" s="124"/>
      <c r="Z34" s="122"/>
      <c r="AA34" s="123"/>
      <c r="AB34" s="122"/>
      <c r="AC34" s="124"/>
      <c r="AD34" s="124"/>
      <c r="AE34" s="127"/>
      <c r="AF34" s="124"/>
      <c r="AG34" s="122"/>
      <c r="AH34" s="123"/>
      <c r="AI34" s="122"/>
      <c r="AJ34" s="124"/>
      <c r="AK34" s="124"/>
      <c r="AL34" s="127"/>
    </row>
    <row r="35" spans="1:38" ht="25.5" customHeight="1" x14ac:dyDescent="0.35">
      <c r="A35" s="111" t="s">
        <v>25</v>
      </c>
      <c r="B35" s="119" t="s">
        <v>229</v>
      </c>
      <c r="C35" s="112"/>
      <c r="D35" s="121"/>
      <c r="E35" s="122"/>
      <c r="F35" s="123"/>
      <c r="G35" s="122"/>
      <c r="H35" s="124"/>
      <c r="I35" s="124"/>
      <c r="J35" s="122"/>
      <c r="K35" s="121"/>
      <c r="L35" s="122"/>
      <c r="M35" s="123"/>
      <c r="N35" s="122"/>
      <c r="O35" s="124"/>
      <c r="P35" s="124"/>
      <c r="Q35" s="122"/>
      <c r="R35" s="126"/>
      <c r="S35" s="122"/>
      <c r="T35" s="123"/>
      <c r="U35" s="122"/>
      <c r="V35" s="124"/>
      <c r="W35" s="124"/>
      <c r="X35" s="127"/>
      <c r="Y35" s="124"/>
      <c r="Z35" s="122"/>
      <c r="AA35" s="123"/>
      <c r="AB35" s="122"/>
      <c r="AC35" s="124"/>
      <c r="AD35" s="124"/>
      <c r="AE35" s="127"/>
      <c r="AF35" s="124"/>
      <c r="AG35" s="122"/>
      <c r="AH35" s="123"/>
      <c r="AI35" s="122"/>
      <c r="AJ35" s="124"/>
      <c r="AK35" s="124"/>
      <c r="AL35" s="127"/>
    </row>
    <row r="36" spans="1:38" ht="25.5" customHeight="1" x14ac:dyDescent="0.35">
      <c r="A36" s="111" t="s">
        <v>25</v>
      </c>
      <c r="B36" s="119" t="s">
        <v>339</v>
      </c>
      <c r="C36" s="112">
        <v>700915</v>
      </c>
      <c r="D36" s="121"/>
      <c r="E36" s="122"/>
      <c r="F36" s="123"/>
      <c r="G36" s="122"/>
      <c r="H36" s="124">
        <v>1</v>
      </c>
      <c r="I36" s="124">
        <v>1</v>
      </c>
      <c r="J36" s="122">
        <v>312.24</v>
      </c>
      <c r="K36" s="121"/>
      <c r="L36" s="122"/>
      <c r="M36" s="123"/>
      <c r="N36" s="122"/>
      <c r="O36" s="124"/>
      <c r="P36" s="124"/>
      <c r="Q36" s="122"/>
      <c r="R36" s="126"/>
      <c r="S36" s="122"/>
      <c r="T36" s="123"/>
      <c r="U36" s="122"/>
      <c r="V36" s="124"/>
      <c r="W36" s="124"/>
      <c r="X36" s="127"/>
      <c r="Y36" s="124"/>
      <c r="Z36" s="122"/>
      <c r="AA36" s="123"/>
      <c r="AB36" s="122"/>
      <c r="AC36" s="124"/>
      <c r="AD36" s="124"/>
      <c r="AE36" s="127"/>
      <c r="AF36" s="124"/>
      <c r="AG36" s="122"/>
      <c r="AH36" s="123"/>
      <c r="AI36" s="122"/>
      <c r="AJ36" s="124"/>
      <c r="AK36" s="124"/>
      <c r="AL36" s="127"/>
    </row>
    <row r="37" spans="1:38" ht="25.5" customHeight="1" x14ac:dyDescent="0.35">
      <c r="A37" s="111" t="s">
        <v>25</v>
      </c>
      <c r="B37" s="119" t="s">
        <v>349</v>
      </c>
      <c r="C37" s="112">
        <v>700925</v>
      </c>
      <c r="D37" s="121"/>
      <c r="E37" s="122"/>
      <c r="F37" s="123"/>
      <c r="G37" s="122"/>
      <c r="H37" s="124"/>
      <c r="I37" s="124"/>
      <c r="J37" s="122"/>
      <c r="K37" s="121"/>
      <c r="L37" s="122"/>
      <c r="M37" s="123"/>
      <c r="N37" s="122"/>
      <c r="O37" s="124"/>
      <c r="P37" s="124"/>
      <c r="Q37" s="122"/>
      <c r="R37" s="126"/>
      <c r="S37" s="122"/>
      <c r="T37" s="123"/>
      <c r="U37" s="122"/>
      <c r="V37" s="124"/>
      <c r="W37" s="124"/>
      <c r="X37" s="127"/>
      <c r="Y37" s="124"/>
      <c r="Z37" s="122"/>
      <c r="AA37" s="123"/>
      <c r="AB37" s="122"/>
      <c r="AC37" s="124"/>
      <c r="AD37" s="124"/>
      <c r="AE37" s="127"/>
      <c r="AF37" s="124"/>
      <c r="AG37" s="122"/>
      <c r="AH37" s="123"/>
      <c r="AI37" s="122"/>
      <c r="AJ37" s="124"/>
      <c r="AK37" s="124"/>
      <c r="AL37" s="127"/>
    </row>
    <row r="38" spans="1:38" ht="25.5" customHeight="1" x14ac:dyDescent="0.35">
      <c r="A38" s="111" t="s">
        <v>25</v>
      </c>
      <c r="B38" s="119" t="s">
        <v>26</v>
      </c>
      <c r="C38" s="112"/>
      <c r="D38" s="121"/>
      <c r="E38" s="122"/>
      <c r="F38" s="123"/>
      <c r="G38" s="122"/>
      <c r="H38" s="124"/>
      <c r="I38" s="124"/>
      <c r="J38" s="122"/>
      <c r="K38" s="121"/>
      <c r="L38" s="122"/>
      <c r="M38" s="123"/>
      <c r="N38" s="122"/>
      <c r="O38" s="124"/>
      <c r="P38" s="124"/>
      <c r="Q38" s="122"/>
      <c r="R38" s="126"/>
      <c r="S38" s="122"/>
      <c r="T38" s="123"/>
      <c r="U38" s="122"/>
      <c r="V38" s="124"/>
      <c r="W38" s="124"/>
      <c r="X38" s="127"/>
      <c r="Y38" s="124"/>
      <c r="Z38" s="122"/>
      <c r="AA38" s="123"/>
      <c r="AB38" s="122"/>
      <c r="AC38" s="124"/>
      <c r="AD38" s="124"/>
      <c r="AE38" s="127"/>
      <c r="AF38" s="124"/>
      <c r="AG38" s="122"/>
      <c r="AH38" s="123"/>
      <c r="AI38" s="122"/>
      <c r="AJ38" s="124"/>
      <c r="AK38" s="124"/>
      <c r="AL38" s="127"/>
    </row>
    <row r="39" spans="1:38" ht="25.5" customHeight="1" x14ac:dyDescent="0.35">
      <c r="A39" s="111" t="s">
        <v>25</v>
      </c>
      <c r="B39" s="119" t="s">
        <v>26</v>
      </c>
      <c r="C39" s="112"/>
      <c r="D39" s="121"/>
      <c r="E39" s="122"/>
      <c r="F39" s="123"/>
      <c r="G39" s="122"/>
      <c r="H39" s="124"/>
      <c r="I39" s="124"/>
      <c r="J39" s="122"/>
      <c r="K39" s="121"/>
      <c r="L39" s="122"/>
      <c r="M39" s="123"/>
      <c r="N39" s="122"/>
      <c r="O39" s="124"/>
      <c r="P39" s="124"/>
      <c r="Q39" s="122"/>
      <c r="R39" s="126"/>
      <c r="S39" s="122"/>
      <c r="T39" s="123"/>
      <c r="U39" s="122"/>
      <c r="V39" s="124"/>
      <c r="W39" s="124"/>
      <c r="X39" s="127"/>
      <c r="Y39" s="124"/>
      <c r="Z39" s="122"/>
      <c r="AA39" s="123"/>
      <c r="AB39" s="122"/>
      <c r="AC39" s="124"/>
      <c r="AD39" s="124"/>
      <c r="AE39" s="127"/>
      <c r="AF39" s="124"/>
      <c r="AG39" s="122"/>
      <c r="AH39" s="123"/>
      <c r="AI39" s="122"/>
      <c r="AJ39" s="124"/>
      <c r="AK39" s="124"/>
      <c r="AL39" s="127"/>
    </row>
    <row r="40" spans="1:38" ht="25.5" customHeight="1" x14ac:dyDescent="0.35">
      <c r="A40" s="111" t="s">
        <v>25</v>
      </c>
      <c r="B40" s="119" t="s">
        <v>26</v>
      </c>
      <c r="C40" s="112"/>
      <c r="D40" s="121"/>
      <c r="E40" s="122"/>
      <c r="F40" s="123"/>
      <c r="G40" s="122"/>
      <c r="H40" s="124"/>
      <c r="I40" s="124"/>
      <c r="J40" s="122"/>
      <c r="K40" s="121"/>
      <c r="L40" s="122"/>
      <c r="M40" s="123"/>
      <c r="N40" s="122"/>
      <c r="O40" s="124"/>
      <c r="P40" s="124"/>
      <c r="Q40" s="122"/>
      <c r="R40" s="126"/>
      <c r="S40" s="122"/>
      <c r="T40" s="123"/>
      <c r="U40" s="122"/>
      <c r="V40" s="124"/>
      <c r="W40" s="124"/>
      <c r="X40" s="127"/>
      <c r="Y40" s="124"/>
      <c r="Z40" s="122"/>
      <c r="AA40" s="123"/>
      <c r="AB40" s="122"/>
      <c r="AC40" s="124"/>
      <c r="AD40" s="124"/>
      <c r="AE40" s="127"/>
      <c r="AF40" s="124"/>
      <c r="AG40" s="122"/>
      <c r="AH40" s="123"/>
      <c r="AI40" s="122"/>
      <c r="AJ40" s="124"/>
      <c r="AK40" s="124"/>
      <c r="AL40" s="127"/>
    </row>
    <row r="41" spans="1:38" ht="25.5" customHeight="1" x14ac:dyDescent="0.35">
      <c r="A41" s="111" t="s">
        <v>25</v>
      </c>
      <c r="B41" s="119" t="s">
        <v>26</v>
      </c>
      <c r="C41" s="112"/>
      <c r="D41" s="121"/>
      <c r="E41" s="122"/>
      <c r="F41" s="123"/>
      <c r="G41" s="122"/>
      <c r="H41" s="124"/>
      <c r="I41" s="124"/>
      <c r="J41" s="122"/>
      <c r="K41" s="121"/>
      <c r="L41" s="122"/>
      <c r="M41" s="123"/>
      <c r="N41" s="122"/>
      <c r="O41" s="124"/>
      <c r="P41" s="124"/>
      <c r="Q41" s="122"/>
      <c r="R41" s="126"/>
      <c r="S41" s="122"/>
      <c r="T41" s="123"/>
      <c r="U41" s="122"/>
      <c r="V41" s="124"/>
      <c r="W41" s="124"/>
      <c r="X41" s="127"/>
      <c r="Y41" s="124"/>
      <c r="Z41" s="122"/>
      <c r="AA41" s="123"/>
      <c r="AB41" s="122"/>
      <c r="AC41" s="124"/>
      <c r="AD41" s="124"/>
      <c r="AE41" s="127"/>
      <c r="AF41" s="124"/>
      <c r="AG41" s="122"/>
      <c r="AH41" s="123"/>
      <c r="AI41" s="122"/>
      <c r="AJ41" s="124"/>
      <c r="AK41" s="124"/>
      <c r="AL41" s="127"/>
    </row>
    <row r="42" spans="1:38" ht="25.5" customHeight="1" x14ac:dyDescent="0.35">
      <c r="A42" s="111" t="s">
        <v>25</v>
      </c>
      <c r="B42" s="119" t="s">
        <v>26</v>
      </c>
      <c r="C42" s="112"/>
      <c r="D42" s="121"/>
      <c r="E42" s="122"/>
      <c r="F42" s="123"/>
      <c r="G42" s="122"/>
      <c r="H42" s="124"/>
      <c r="I42" s="124"/>
      <c r="J42" s="122"/>
      <c r="K42" s="121"/>
      <c r="L42" s="122"/>
      <c r="M42" s="123"/>
      <c r="N42" s="122"/>
      <c r="O42" s="124"/>
      <c r="P42" s="124"/>
      <c r="Q42" s="122"/>
      <c r="R42" s="126"/>
      <c r="S42" s="122"/>
      <c r="T42" s="123"/>
      <c r="U42" s="122"/>
      <c r="V42" s="124"/>
      <c r="W42" s="124"/>
      <c r="X42" s="127"/>
      <c r="Y42" s="124"/>
      <c r="Z42" s="122"/>
      <c r="AA42" s="123"/>
      <c r="AB42" s="122"/>
      <c r="AC42" s="124"/>
      <c r="AD42" s="124"/>
      <c r="AE42" s="127"/>
      <c r="AF42" s="124"/>
      <c r="AG42" s="122"/>
      <c r="AH42" s="123"/>
      <c r="AI42" s="122"/>
      <c r="AJ42" s="124"/>
      <c r="AK42" s="124"/>
      <c r="AL42" s="127"/>
    </row>
    <row r="43" spans="1:38" ht="25.5" customHeight="1" x14ac:dyDescent="0.35">
      <c r="A43" s="111" t="s">
        <v>25</v>
      </c>
      <c r="B43" s="119" t="s">
        <v>26</v>
      </c>
      <c r="C43" s="112"/>
      <c r="D43" s="121"/>
      <c r="E43" s="122"/>
      <c r="F43" s="123"/>
      <c r="G43" s="122"/>
      <c r="H43" s="124"/>
      <c r="I43" s="124"/>
      <c r="J43" s="122"/>
      <c r="K43" s="121"/>
      <c r="L43" s="122"/>
      <c r="M43" s="123"/>
      <c r="N43" s="122"/>
      <c r="O43" s="124"/>
      <c r="P43" s="124"/>
      <c r="Q43" s="122"/>
      <c r="R43" s="126"/>
      <c r="S43" s="122"/>
      <c r="T43" s="123"/>
      <c r="U43" s="122"/>
      <c r="V43" s="124"/>
      <c r="W43" s="124"/>
      <c r="X43" s="127"/>
      <c r="Y43" s="124"/>
      <c r="Z43" s="122"/>
      <c r="AA43" s="123"/>
      <c r="AB43" s="122"/>
      <c r="AC43" s="124"/>
      <c r="AD43" s="124"/>
      <c r="AE43" s="127"/>
      <c r="AF43" s="124"/>
      <c r="AG43" s="122"/>
      <c r="AH43" s="123"/>
      <c r="AI43" s="122"/>
      <c r="AJ43" s="124"/>
      <c r="AK43" s="124"/>
      <c r="AL43" s="127"/>
    </row>
    <row r="44" spans="1:38" ht="25.5" customHeight="1" x14ac:dyDescent="0.35">
      <c r="A44" s="111" t="s">
        <v>25</v>
      </c>
      <c r="B44" s="119" t="s">
        <v>26</v>
      </c>
      <c r="C44" s="112"/>
      <c r="D44" s="121"/>
      <c r="E44" s="122"/>
      <c r="F44" s="123"/>
      <c r="G44" s="122"/>
      <c r="H44" s="124"/>
      <c r="I44" s="124"/>
      <c r="J44" s="122"/>
      <c r="K44" s="121"/>
      <c r="L44" s="122"/>
      <c r="M44" s="123"/>
      <c r="N44" s="122"/>
      <c r="O44" s="124"/>
      <c r="P44" s="124"/>
      <c r="Q44" s="122"/>
      <c r="R44" s="126"/>
      <c r="S44" s="122"/>
      <c r="T44" s="123"/>
      <c r="U44" s="122"/>
      <c r="V44" s="124"/>
      <c r="W44" s="124"/>
      <c r="X44" s="127"/>
      <c r="Y44" s="124"/>
      <c r="Z44" s="122"/>
      <c r="AA44" s="123"/>
      <c r="AB44" s="122"/>
      <c r="AC44" s="124"/>
      <c r="AD44" s="124"/>
      <c r="AE44" s="127"/>
      <c r="AF44" s="124"/>
      <c r="AG44" s="122"/>
      <c r="AH44" s="123"/>
      <c r="AI44" s="122"/>
      <c r="AJ44" s="124"/>
      <c r="AK44" s="124"/>
      <c r="AL44" s="127"/>
    </row>
    <row r="45" spans="1:38" ht="25.5" customHeight="1" x14ac:dyDescent="0.35">
      <c r="A45" s="111" t="s">
        <v>25</v>
      </c>
      <c r="B45" s="119" t="s">
        <v>26</v>
      </c>
      <c r="C45" s="112"/>
      <c r="D45" s="121"/>
      <c r="E45" s="122"/>
      <c r="F45" s="123"/>
      <c r="G45" s="122"/>
      <c r="H45" s="124"/>
      <c r="I45" s="124"/>
      <c r="J45" s="122"/>
      <c r="K45" s="121"/>
      <c r="L45" s="122"/>
      <c r="M45" s="123"/>
      <c r="N45" s="122"/>
      <c r="O45" s="124"/>
      <c r="P45" s="124"/>
      <c r="Q45" s="122"/>
      <c r="R45" s="126"/>
      <c r="S45" s="122"/>
      <c r="T45" s="123"/>
      <c r="U45" s="122"/>
      <c r="V45" s="124"/>
      <c r="W45" s="124"/>
      <c r="X45" s="127"/>
      <c r="Y45" s="124"/>
      <c r="Z45" s="122"/>
      <c r="AA45" s="123"/>
      <c r="AB45" s="122"/>
      <c r="AC45" s="124"/>
      <c r="AD45" s="124"/>
      <c r="AE45" s="127"/>
      <c r="AF45" s="124"/>
      <c r="AG45" s="122"/>
      <c r="AH45" s="123"/>
      <c r="AI45" s="122"/>
      <c r="AJ45" s="124"/>
      <c r="AK45" s="124"/>
      <c r="AL45" s="127"/>
    </row>
    <row r="46" spans="1:38" ht="25.5" customHeight="1" x14ac:dyDescent="0.35">
      <c r="A46" s="111" t="s">
        <v>25</v>
      </c>
      <c r="B46" s="119" t="s">
        <v>26</v>
      </c>
      <c r="C46" s="112"/>
      <c r="D46" s="121"/>
      <c r="E46" s="122"/>
      <c r="F46" s="123"/>
      <c r="G46" s="122"/>
      <c r="H46" s="124"/>
      <c r="I46" s="124"/>
      <c r="J46" s="122"/>
      <c r="K46" s="121"/>
      <c r="L46" s="122"/>
      <c r="M46" s="123"/>
      <c r="N46" s="122"/>
      <c r="O46" s="124"/>
      <c r="P46" s="124"/>
      <c r="Q46" s="122"/>
      <c r="R46" s="126"/>
      <c r="S46" s="122"/>
      <c r="T46" s="123"/>
      <c r="U46" s="122"/>
      <c r="V46" s="124"/>
      <c r="W46" s="124"/>
      <c r="X46" s="127"/>
      <c r="Y46" s="124"/>
      <c r="Z46" s="122"/>
      <c r="AA46" s="123"/>
      <c r="AB46" s="122"/>
      <c r="AC46" s="124"/>
      <c r="AD46" s="124"/>
      <c r="AE46" s="127"/>
      <c r="AF46" s="124"/>
      <c r="AG46" s="122"/>
      <c r="AH46" s="123"/>
      <c r="AI46" s="122"/>
      <c r="AJ46" s="124"/>
      <c r="AK46" s="124"/>
      <c r="AL46" s="127"/>
    </row>
    <row r="47" spans="1:38" ht="25.5" customHeight="1" x14ac:dyDescent="0.35">
      <c r="A47" s="111" t="s">
        <v>30</v>
      </c>
      <c r="B47" s="111" t="s">
        <v>226</v>
      </c>
      <c r="C47" s="112"/>
      <c r="D47" s="121"/>
      <c r="E47" s="122"/>
      <c r="F47" s="123"/>
      <c r="G47" s="122"/>
      <c r="H47" s="124"/>
      <c r="I47" s="124"/>
      <c r="J47" s="122"/>
      <c r="K47" s="121"/>
      <c r="L47" s="122"/>
      <c r="M47" s="123"/>
      <c r="N47" s="122"/>
      <c r="O47" s="124"/>
      <c r="P47" s="124"/>
      <c r="Q47" s="122"/>
      <c r="R47" s="126"/>
      <c r="S47" s="122"/>
      <c r="T47" s="123"/>
      <c r="U47" s="122"/>
      <c r="V47" s="124"/>
      <c r="W47" s="124"/>
      <c r="X47" s="127"/>
      <c r="Y47" s="124"/>
      <c r="Z47" s="122"/>
      <c r="AA47" s="123"/>
      <c r="AB47" s="122"/>
      <c r="AC47" s="124"/>
      <c r="AD47" s="124"/>
      <c r="AE47" s="127"/>
      <c r="AF47" s="124"/>
      <c r="AG47" s="122"/>
      <c r="AH47" s="123"/>
      <c r="AI47" s="122"/>
      <c r="AJ47" s="124"/>
      <c r="AK47" s="124"/>
      <c r="AL47" s="127"/>
    </row>
    <row r="48" spans="1:38" ht="25.5" customHeight="1" x14ac:dyDescent="0.35">
      <c r="A48" s="111" t="s">
        <v>30</v>
      </c>
      <c r="B48" s="111" t="s">
        <v>226</v>
      </c>
      <c r="C48" s="112"/>
      <c r="D48" s="121"/>
      <c r="E48" s="122"/>
      <c r="F48" s="123"/>
      <c r="G48" s="122"/>
      <c r="H48" s="124"/>
      <c r="I48" s="124"/>
      <c r="J48" s="122"/>
      <c r="K48" s="121"/>
      <c r="L48" s="122"/>
      <c r="M48" s="123"/>
      <c r="N48" s="122"/>
      <c r="O48" s="124"/>
      <c r="P48" s="124"/>
      <c r="Q48" s="122"/>
      <c r="R48" s="126"/>
      <c r="S48" s="122"/>
      <c r="T48" s="123"/>
      <c r="U48" s="122"/>
      <c r="V48" s="124"/>
      <c r="W48" s="124"/>
      <c r="X48" s="127"/>
      <c r="Y48" s="124"/>
      <c r="Z48" s="122"/>
      <c r="AA48" s="123"/>
      <c r="AB48" s="122"/>
      <c r="AC48" s="124"/>
      <c r="AD48" s="124"/>
      <c r="AE48" s="127"/>
      <c r="AF48" s="124"/>
      <c r="AG48" s="122"/>
      <c r="AH48" s="123"/>
      <c r="AI48" s="122"/>
      <c r="AJ48" s="124"/>
      <c r="AK48" s="124"/>
      <c r="AL48" s="127"/>
    </row>
    <row r="49" spans="1:240" ht="25.5" customHeight="1" x14ac:dyDescent="0.35">
      <c r="A49" s="111" t="s">
        <v>30</v>
      </c>
      <c r="B49" s="111" t="s">
        <v>226</v>
      </c>
      <c r="C49" s="112"/>
      <c r="D49" s="121"/>
      <c r="E49" s="122"/>
      <c r="F49" s="123"/>
      <c r="G49" s="122"/>
      <c r="H49" s="124"/>
      <c r="I49" s="124"/>
      <c r="J49" s="122"/>
      <c r="K49" s="121"/>
      <c r="L49" s="122"/>
      <c r="M49" s="123"/>
      <c r="N49" s="122"/>
      <c r="O49" s="124"/>
      <c r="P49" s="124"/>
      <c r="Q49" s="122"/>
      <c r="R49" s="126"/>
      <c r="S49" s="122"/>
      <c r="T49" s="123"/>
      <c r="U49" s="122"/>
      <c r="V49" s="124"/>
      <c r="W49" s="124"/>
      <c r="X49" s="127"/>
      <c r="Y49" s="124"/>
      <c r="Z49" s="122"/>
      <c r="AA49" s="123"/>
      <c r="AB49" s="122"/>
      <c r="AC49" s="124"/>
      <c r="AD49" s="124"/>
      <c r="AE49" s="127"/>
      <c r="AF49" s="124"/>
      <c r="AG49" s="122"/>
      <c r="AH49" s="123"/>
      <c r="AI49" s="122"/>
      <c r="AJ49" s="124"/>
      <c r="AK49" s="124"/>
      <c r="AL49" s="127"/>
    </row>
    <row r="50" spans="1:240" ht="25.5" customHeight="1" x14ac:dyDescent="0.35">
      <c r="A50" s="111" t="s">
        <v>30</v>
      </c>
      <c r="B50" s="111" t="s">
        <v>237</v>
      </c>
      <c r="C50" s="112">
        <v>700908</v>
      </c>
      <c r="D50" s="121">
        <v>11</v>
      </c>
      <c r="E50" s="122">
        <v>-1030.160000000001</v>
      </c>
      <c r="F50" s="123">
        <v>15</v>
      </c>
      <c r="G50" s="122">
        <v>10054.89</v>
      </c>
      <c r="H50" s="124">
        <v>28</v>
      </c>
      <c r="I50" s="124">
        <v>185</v>
      </c>
      <c r="J50" s="122">
        <v>61386.85999999995</v>
      </c>
      <c r="K50" s="121">
        <v>12</v>
      </c>
      <c r="L50" s="122">
        <v>65569.279999999999</v>
      </c>
      <c r="M50" s="123">
        <v>40</v>
      </c>
      <c r="N50" s="122">
        <v>86488.16</v>
      </c>
      <c r="O50" s="124">
        <v>18</v>
      </c>
      <c r="P50" s="124">
        <v>190</v>
      </c>
      <c r="Q50" s="122">
        <v>414850.5500000001</v>
      </c>
      <c r="R50" s="126">
        <v>5</v>
      </c>
      <c r="S50" s="122">
        <v>2100871.9500000002</v>
      </c>
      <c r="T50" s="123">
        <v>19</v>
      </c>
      <c r="U50" s="122">
        <v>686476.24</v>
      </c>
      <c r="V50" s="124">
        <v>87</v>
      </c>
      <c r="W50" s="124">
        <v>74</v>
      </c>
      <c r="X50" s="127">
        <v>428688.98000000004</v>
      </c>
      <c r="Y50" s="124">
        <v>5</v>
      </c>
      <c r="Z50" s="122">
        <v>7918.04</v>
      </c>
      <c r="AA50" s="123"/>
      <c r="AB50" s="122"/>
      <c r="AC50" s="124">
        <v>5</v>
      </c>
      <c r="AD50" s="124">
        <v>22</v>
      </c>
      <c r="AE50" s="127">
        <v>35794.58</v>
      </c>
      <c r="AF50" s="124">
        <v>1</v>
      </c>
      <c r="AG50" s="122">
        <v>72466.5</v>
      </c>
      <c r="AH50" s="123">
        <v>2</v>
      </c>
      <c r="AI50" s="122">
        <v>6461</v>
      </c>
      <c r="AJ50" s="124"/>
      <c r="AK50" s="124">
        <v>6</v>
      </c>
      <c r="AL50" s="127">
        <v>153900.53</v>
      </c>
    </row>
    <row r="51" spans="1:240" ht="25.5" customHeight="1" x14ac:dyDescent="0.35">
      <c r="A51" s="111" t="s">
        <v>30</v>
      </c>
      <c r="B51" s="111" t="s">
        <v>236</v>
      </c>
      <c r="C51" s="112">
        <v>700909</v>
      </c>
      <c r="D51" s="121">
        <v>42</v>
      </c>
      <c r="E51" s="122">
        <v>129573.37</v>
      </c>
      <c r="F51" s="123">
        <v>11</v>
      </c>
      <c r="G51" s="122">
        <v>14833.7</v>
      </c>
      <c r="H51" s="124">
        <v>39</v>
      </c>
      <c r="I51" s="124">
        <v>444</v>
      </c>
      <c r="J51" s="122">
        <v>714029.12000000163</v>
      </c>
      <c r="K51" s="121">
        <v>5</v>
      </c>
      <c r="L51" s="122">
        <v>24292.5</v>
      </c>
      <c r="M51" s="123">
        <v>26</v>
      </c>
      <c r="N51" s="122">
        <v>57562</v>
      </c>
      <c r="O51" s="124">
        <v>6</v>
      </c>
      <c r="P51" s="124">
        <v>146</v>
      </c>
      <c r="Q51" s="122">
        <v>330035.97000000015</v>
      </c>
      <c r="R51" s="126">
        <v>8</v>
      </c>
      <c r="S51" s="122">
        <v>871037.74000000022</v>
      </c>
      <c r="T51" s="123">
        <v>18</v>
      </c>
      <c r="U51" s="122">
        <v>62130.289999999994</v>
      </c>
      <c r="V51" s="124">
        <v>159</v>
      </c>
      <c r="W51" s="124">
        <v>63</v>
      </c>
      <c r="X51" s="127">
        <v>252806.05000000005</v>
      </c>
      <c r="Y51" s="124">
        <v>7</v>
      </c>
      <c r="Z51" s="122">
        <v>58313.69</v>
      </c>
      <c r="AA51" s="123">
        <v>5</v>
      </c>
      <c r="AB51" s="122">
        <v>277.76</v>
      </c>
      <c r="AC51" s="124">
        <v>10</v>
      </c>
      <c r="AD51" s="124">
        <v>30</v>
      </c>
      <c r="AE51" s="127">
        <v>62235.479999999989</v>
      </c>
      <c r="AF51" s="124">
        <v>10</v>
      </c>
      <c r="AG51" s="122">
        <v>114791.93999999999</v>
      </c>
      <c r="AH51" s="123">
        <v>1</v>
      </c>
      <c r="AI51" s="122">
        <v>501</v>
      </c>
      <c r="AJ51" s="124">
        <v>10</v>
      </c>
      <c r="AK51" s="124">
        <v>10</v>
      </c>
      <c r="AL51" s="127">
        <v>207975.39</v>
      </c>
    </row>
    <row r="52" spans="1:240" ht="25.5" customHeight="1" x14ac:dyDescent="0.35">
      <c r="A52" s="111" t="s">
        <v>67</v>
      </c>
      <c r="B52" s="111" t="s">
        <v>14</v>
      </c>
      <c r="C52" s="112"/>
      <c r="D52" s="113"/>
      <c r="E52" s="114"/>
      <c r="F52" s="115"/>
      <c r="G52" s="114"/>
      <c r="H52" s="92"/>
      <c r="I52" s="92"/>
      <c r="J52" s="114"/>
      <c r="K52" s="113"/>
      <c r="L52" s="114"/>
      <c r="M52" s="115"/>
      <c r="N52" s="114"/>
      <c r="O52" s="92"/>
      <c r="P52" s="92"/>
      <c r="Q52" s="114"/>
      <c r="R52" s="117"/>
      <c r="S52" s="114"/>
      <c r="T52" s="115"/>
      <c r="U52" s="114"/>
      <c r="V52" s="92"/>
      <c r="W52" s="92"/>
      <c r="X52" s="118"/>
      <c r="Y52" s="92"/>
      <c r="Z52" s="114"/>
      <c r="AA52" s="115"/>
      <c r="AB52" s="114"/>
      <c r="AC52" s="92"/>
      <c r="AD52" s="92"/>
      <c r="AE52" s="118"/>
      <c r="AF52" s="92"/>
      <c r="AG52" s="114"/>
      <c r="AH52" s="115"/>
      <c r="AI52" s="114"/>
      <c r="AJ52" s="92"/>
      <c r="AK52" s="92"/>
      <c r="AL52" s="118"/>
    </row>
    <row r="53" spans="1:240" ht="25.5" customHeight="1" x14ac:dyDescent="0.35">
      <c r="A53" s="111" t="s">
        <v>9</v>
      </c>
      <c r="B53" s="111" t="s">
        <v>227</v>
      </c>
      <c r="C53" s="112"/>
      <c r="D53" s="113"/>
      <c r="E53" s="114"/>
      <c r="F53" s="115"/>
      <c r="G53" s="114"/>
      <c r="H53" s="92"/>
      <c r="I53" s="92"/>
      <c r="J53" s="114"/>
      <c r="K53" s="113"/>
      <c r="L53" s="114"/>
      <c r="M53" s="115"/>
      <c r="N53" s="114"/>
      <c r="O53" s="92"/>
      <c r="P53" s="92"/>
      <c r="Q53" s="114"/>
      <c r="R53" s="117"/>
      <c r="S53" s="114"/>
      <c r="T53" s="115"/>
      <c r="U53" s="114"/>
      <c r="V53" s="92"/>
      <c r="W53" s="92"/>
      <c r="X53" s="118"/>
      <c r="Y53" s="92"/>
      <c r="Z53" s="114"/>
      <c r="AA53" s="115"/>
      <c r="AB53" s="114"/>
      <c r="AC53" s="92"/>
      <c r="AD53" s="92"/>
      <c r="AE53" s="118"/>
      <c r="AF53" s="92"/>
      <c r="AG53" s="114"/>
      <c r="AH53" s="115"/>
      <c r="AI53" s="114"/>
      <c r="AJ53" s="92"/>
      <c r="AK53" s="92"/>
      <c r="AL53" s="118"/>
    </row>
    <row r="54" spans="1:240" ht="25.5" customHeight="1" x14ac:dyDescent="0.35">
      <c r="A54" s="111" t="s">
        <v>69</v>
      </c>
      <c r="B54" s="111" t="s">
        <v>78</v>
      </c>
      <c r="C54" s="129">
        <v>700936</v>
      </c>
      <c r="D54" s="113"/>
      <c r="E54" s="114"/>
      <c r="F54" s="115"/>
      <c r="G54" s="114"/>
      <c r="H54" s="92"/>
      <c r="I54" s="92"/>
      <c r="J54" s="114"/>
      <c r="K54" s="113"/>
      <c r="L54" s="114"/>
      <c r="M54" s="115"/>
      <c r="N54" s="114"/>
      <c r="O54" s="92"/>
      <c r="P54" s="92">
        <v>1</v>
      </c>
      <c r="Q54" s="114">
        <v>2439</v>
      </c>
      <c r="R54" s="117"/>
      <c r="S54" s="114"/>
      <c r="T54" s="115"/>
      <c r="U54" s="114"/>
      <c r="V54" s="92"/>
      <c r="W54" s="92"/>
      <c r="X54" s="118"/>
      <c r="Y54" s="92"/>
      <c r="Z54" s="114"/>
      <c r="AA54" s="115"/>
      <c r="AB54" s="114"/>
      <c r="AC54" s="92"/>
      <c r="AD54" s="92"/>
      <c r="AE54" s="118"/>
      <c r="AF54" s="92"/>
      <c r="AG54" s="114"/>
      <c r="AH54" s="115"/>
      <c r="AI54" s="114"/>
      <c r="AJ54" s="92"/>
      <c r="AK54" s="92"/>
      <c r="AL54" s="118"/>
    </row>
    <row r="55" spans="1:240" x14ac:dyDescent="0.35">
      <c r="D55" s="94"/>
      <c r="E55" s="95"/>
      <c r="F55" s="94"/>
      <c r="G55" s="96"/>
      <c r="I55" s="94"/>
      <c r="J55" s="96"/>
      <c r="K55" s="97"/>
      <c r="L55" s="95"/>
      <c r="M55" s="94"/>
      <c r="N55" s="96"/>
      <c r="P55" s="94"/>
      <c r="Q55" s="98"/>
      <c r="R55" s="132"/>
      <c r="S55" s="98"/>
      <c r="T55" s="132"/>
      <c r="U55" s="98"/>
      <c r="W55" s="132"/>
      <c r="X55" s="98"/>
      <c r="Y55" s="132"/>
      <c r="Z55" s="98"/>
      <c r="AA55" s="132"/>
      <c r="AB55" s="98"/>
      <c r="AD55" s="132"/>
      <c r="AE55" s="98"/>
    </row>
    <row r="56" spans="1:240" x14ac:dyDescent="0.35">
      <c r="A56" s="133"/>
      <c r="B56" s="133"/>
      <c r="C56" s="134" t="s">
        <v>193</v>
      </c>
      <c r="D56" s="113">
        <f t="shared" ref="D56:AL56" si="0">SUM(D5:D55)</f>
        <v>165</v>
      </c>
      <c r="E56" s="113">
        <f t="shared" si="0"/>
        <v>393299.50000000006</v>
      </c>
      <c r="F56" s="113">
        <f t="shared" si="0"/>
        <v>58</v>
      </c>
      <c r="G56" s="113">
        <f t="shared" si="0"/>
        <v>-13773.800000000007</v>
      </c>
      <c r="H56" s="113">
        <f t="shared" si="0"/>
        <v>150</v>
      </c>
      <c r="I56" s="113">
        <f t="shared" si="0"/>
        <v>1581</v>
      </c>
      <c r="J56" s="113">
        <f t="shared" si="0"/>
        <v>1366766.5900000031</v>
      </c>
      <c r="K56" s="113">
        <f t="shared" si="0"/>
        <v>44</v>
      </c>
      <c r="L56" s="113">
        <f t="shared" si="0"/>
        <v>240912.32</v>
      </c>
      <c r="M56" s="113">
        <f t="shared" si="0"/>
        <v>167</v>
      </c>
      <c r="N56" s="113">
        <f t="shared" si="0"/>
        <v>380411.5</v>
      </c>
      <c r="O56" s="113">
        <f t="shared" si="0"/>
        <v>66</v>
      </c>
      <c r="P56" s="113">
        <f t="shared" si="0"/>
        <v>919</v>
      </c>
      <c r="Q56" s="113">
        <f t="shared" si="0"/>
        <v>2097234.0200000005</v>
      </c>
      <c r="R56" s="113">
        <f t="shared" si="0"/>
        <v>40</v>
      </c>
      <c r="S56" s="113">
        <f t="shared" si="0"/>
        <v>3825148.0200000005</v>
      </c>
      <c r="T56" s="113">
        <f t="shared" si="0"/>
        <v>99</v>
      </c>
      <c r="U56" s="113">
        <f t="shared" si="0"/>
        <v>925574.71</v>
      </c>
      <c r="V56" s="113">
        <f t="shared" si="0"/>
        <v>576</v>
      </c>
      <c r="W56" s="113">
        <f t="shared" si="0"/>
        <v>356</v>
      </c>
      <c r="X56" s="113">
        <f t="shared" si="0"/>
        <v>1540698.7600000007</v>
      </c>
      <c r="Y56" s="113">
        <f t="shared" si="0"/>
        <v>40</v>
      </c>
      <c r="Z56" s="113">
        <f t="shared" si="0"/>
        <v>619554.15999999992</v>
      </c>
      <c r="AA56" s="113">
        <f t="shared" si="0"/>
        <v>5</v>
      </c>
      <c r="AB56" s="113">
        <f t="shared" si="0"/>
        <v>277.76</v>
      </c>
      <c r="AC56" s="113">
        <f t="shared" si="0"/>
        <v>30</v>
      </c>
      <c r="AD56" s="113">
        <f t="shared" si="0"/>
        <v>135</v>
      </c>
      <c r="AE56" s="113">
        <f t="shared" si="0"/>
        <v>310551.67999999999</v>
      </c>
      <c r="AF56" s="113">
        <f t="shared" si="0"/>
        <v>46</v>
      </c>
      <c r="AG56" s="113">
        <f t="shared" si="0"/>
        <v>1052443.1699999997</v>
      </c>
      <c r="AH56" s="113">
        <f t="shared" si="0"/>
        <v>12</v>
      </c>
      <c r="AI56" s="113">
        <f t="shared" si="0"/>
        <v>27920.41</v>
      </c>
      <c r="AJ56" s="113">
        <f t="shared" si="0"/>
        <v>27</v>
      </c>
      <c r="AK56" s="113">
        <f t="shared" si="0"/>
        <v>65</v>
      </c>
      <c r="AL56" s="113">
        <f t="shared" si="0"/>
        <v>698233.47</v>
      </c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</row>
    <row r="57" spans="1:240" x14ac:dyDescent="0.35">
      <c r="D57" s="94"/>
      <c r="E57" s="95"/>
      <c r="F57" s="94"/>
      <c r="G57" s="96"/>
      <c r="I57" s="94"/>
      <c r="J57" s="96"/>
      <c r="K57" s="97"/>
      <c r="L57" s="95"/>
      <c r="M57" s="94"/>
      <c r="N57" s="96"/>
      <c r="P57" s="94"/>
      <c r="Q57" s="98"/>
      <c r="R57" s="132"/>
      <c r="S57" s="98"/>
      <c r="T57" s="132"/>
      <c r="U57" s="98"/>
      <c r="W57" s="132"/>
      <c r="X57" s="98"/>
      <c r="Y57" s="132"/>
      <c r="Z57" s="98"/>
      <c r="AA57" s="132"/>
      <c r="AB57" s="98"/>
      <c r="AD57" s="132"/>
      <c r="AE57" s="98"/>
    </row>
    <row r="58" spans="1:240" x14ac:dyDescent="0.35">
      <c r="B58" s="136"/>
      <c r="C58" s="341" t="s">
        <v>188</v>
      </c>
      <c r="D58" s="342"/>
      <c r="E58" s="341" t="s">
        <v>189</v>
      </c>
      <c r="F58" s="342"/>
      <c r="G58" s="341" t="s">
        <v>190</v>
      </c>
      <c r="H58" s="342"/>
      <c r="I58" s="341" t="s">
        <v>191</v>
      </c>
      <c r="J58" s="342"/>
      <c r="K58" s="341" t="s">
        <v>192</v>
      </c>
      <c r="L58" s="342"/>
      <c r="M58" s="339" t="s">
        <v>193</v>
      </c>
      <c r="N58" s="340"/>
    </row>
    <row r="59" spans="1:240" x14ac:dyDescent="0.35">
      <c r="B59" s="136" t="s">
        <v>194</v>
      </c>
      <c r="C59" s="106" t="s">
        <v>195</v>
      </c>
      <c r="D59" s="106" t="s">
        <v>196</v>
      </c>
      <c r="E59" s="106" t="s">
        <v>195</v>
      </c>
      <c r="F59" s="106" t="s">
        <v>196</v>
      </c>
      <c r="G59" s="106" t="s">
        <v>195</v>
      </c>
      <c r="H59" s="106" t="s">
        <v>196</v>
      </c>
      <c r="I59" s="106" t="s">
        <v>195</v>
      </c>
      <c r="J59" s="106" t="s">
        <v>196</v>
      </c>
      <c r="K59" s="106" t="s">
        <v>195</v>
      </c>
      <c r="L59" s="106" t="s">
        <v>196</v>
      </c>
      <c r="M59" s="106" t="s">
        <v>195</v>
      </c>
      <c r="N59" s="106" t="s">
        <v>196</v>
      </c>
    </row>
    <row r="60" spans="1:240" x14ac:dyDescent="0.35">
      <c r="B60" s="137" t="s">
        <v>197</v>
      </c>
      <c r="C60" s="138">
        <f>D56+F56+H56+I56</f>
        <v>1954</v>
      </c>
      <c r="D60" s="114">
        <f>E56+G56+J56</f>
        <v>1746292.2900000033</v>
      </c>
      <c r="E60" s="138">
        <f>K56+M56+O56+P56</f>
        <v>1196</v>
      </c>
      <c r="F60" s="114">
        <f>L56+N56+Q56</f>
        <v>2718557.8400000008</v>
      </c>
      <c r="G60" s="138">
        <f>R56+T56+V56+W56</f>
        <v>1071</v>
      </c>
      <c r="H60" s="114">
        <f>S56+U56+X56</f>
        <v>6291421.4900000012</v>
      </c>
      <c r="I60" s="138">
        <f>Y56+AA56+AC56+AD56</f>
        <v>210</v>
      </c>
      <c r="J60" s="114">
        <f>Z56+AB56+AE56</f>
        <v>930383.59999999986</v>
      </c>
      <c r="K60" s="138">
        <f>AF56+AH56+AJ56+AK56</f>
        <v>150</v>
      </c>
      <c r="L60" s="114">
        <f>AG56+AI56+AL56</f>
        <v>1778597.0499999996</v>
      </c>
      <c r="M60" s="138">
        <f>C60+E60+G60+I60+K60</f>
        <v>4581</v>
      </c>
      <c r="N60" s="114">
        <f>D60+F60+H60+J60+L60</f>
        <v>13465252.270000003</v>
      </c>
    </row>
    <row r="61" spans="1:240" x14ac:dyDescent="0.35">
      <c r="A61" s="111"/>
      <c r="B61" s="137" t="s">
        <v>198</v>
      </c>
      <c r="C61" s="138">
        <f>F56</f>
        <v>58</v>
      </c>
      <c r="D61" s="114">
        <f>G56</f>
        <v>-13773.800000000007</v>
      </c>
      <c r="E61" s="138">
        <f>M56</f>
        <v>167</v>
      </c>
      <c r="F61" s="114">
        <f>N56</f>
        <v>380411.5</v>
      </c>
      <c r="G61" s="138">
        <f>T56</f>
        <v>99</v>
      </c>
      <c r="H61" s="114">
        <f>U56</f>
        <v>925574.71</v>
      </c>
      <c r="I61" s="138">
        <f>AA56</f>
        <v>5</v>
      </c>
      <c r="J61" s="114">
        <f>AB56</f>
        <v>277.76</v>
      </c>
      <c r="K61" s="138">
        <f>AH56</f>
        <v>12</v>
      </c>
      <c r="L61" s="114">
        <f>AI56</f>
        <v>27920.41</v>
      </c>
      <c r="M61" s="138">
        <f>C61+E61+G61+I61+K61</f>
        <v>341</v>
      </c>
      <c r="N61" s="114">
        <f t="shared" ref="N61:N63" si="1">D61+F61+H61+J61+L61</f>
        <v>1320410.5799999998</v>
      </c>
    </row>
    <row r="62" spans="1:240" x14ac:dyDescent="0.35">
      <c r="B62" s="137" t="s">
        <v>199</v>
      </c>
      <c r="C62" s="138">
        <f>D56+I56</f>
        <v>1746</v>
      </c>
      <c r="D62" s="114">
        <f>E56+J56</f>
        <v>1760066.0900000031</v>
      </c>
      <c r="E62" s="138">
        <f>K56+P56</f>
        <v>963</v>
      </c>
      <c r="F62" s="114">
        <f>L56+Q56</f>
        <v>2338146.3400000003</v>
      </c>
      <c r="G62" s="138">
        <f>R56+W56</f>
        <v>396</v>
      </c>
      <c r="H62" s="114">
        <f>S56+X56</f>
        <v>5365846.7800000012</v>
      </c>
      <c r="I62" s="138">
        <f>Y56+AD56</f>
        <v>175</v>
      </c>
      <c r="J62" s="114">
        <f>Z56+AE56</f>
        <v>930105.83999999985</v>
      </c>
      <c r="K62" s="138">
        <f>AF56+AK56</f>
        <v>111</v>
      </c>
      <c r="L62" s="114">
        <f>AG56+AL56</f>
        <v>1750676.6399999997</v>
      </c>
      <c r="M62" s="138">
        <f>C62+E62+G62+I62+K62</f>
        <v>3391</v>
      </c>
      <c r="N62" s="114">
        <f t="shared" si="1"/>
        <v>12144841.690000005</v>
      </c>
    </row>
    <row r="63" spans="1:240" x14ac:dyDescent="0.35">
      <c r="B63" s="137" t="s">
        <v>200</v>
      </c>
      <c r="C63" s="138">
        <f t="shared" ref="C63:L63" si="2">C62+C61</f>
        <v>1804</v>
      </c>
      <c r="D63" s="114">
        <f t="shared" si="2"/>
        <v>1746292.2900000031</v>
      </c>
      <c r="E63" s="138">
        <f t="shared" si="2"/>
        <v>1130</v>
      </c>
      <c r="F63" s="114">
        <f t="shared" si="2"/>
        <v>2718557.8400000003</v>
      </c>
      <c r="G63" s="138">
        <f t="shared" si="2"/>
        <v>495</v>
      </c>
      <c r="H63" s="114">
        <f t="shared" si="2"/>
        <v>6291421.4900000012</v>
      </c>
      <c r="I63" s="138">
        <f t="shared" si="2"/>
        <v>180</v>
      </c>
      <c r="J63" s="114">
        <f t="shared" si="2"/>
        <v>930383.59999999986</v>
      </c>
      <c r="K63" s="138">
        <f t="shared" si="2"/>
        <v>123</v>
      </c>
      <c r="L63" s="114">
        <f t="shared" si="2"/>
        <v>1778597.0499999996</v>
      </c>
      <c r="M63" s="138">
        <f>C63+E63+G63+I63+K63</f>
        <v>3732</v>
      </c>
      <c r="N63" s="114">
        <f t="shared" si="1"/>
        <v>13465252.270000003</v>
      </c>
    </row>
    <row r="64" spans="1:240" x14ac:dyDescent="0.35">
      <c r="E64" s="96"/>
      <c r="F64" s="139"/>
      <c r="J64" s="96"/>
      <c r="L64" s="96"/>
      <c r="M64" s="139"/>
    </row>
    <row r="65" spans="2:14" s="96" customFormat="1" x14ac:dyDescent="0.35">
      <c r="B65" s="130"/>
      <c r="C65" s="341" t="s">
        <v>188</v>
      </c>
      <c r="D65" s="342"/>
      <c r="E65" s="341" t="s">
        <v>189</v>
      </c>
      <c r="F65" s="342"/>
      <c r="G65" s="341" t="s">
        <v>190</v>
      </c>
      <c r="H65" s="342"/>
      <c r="I65" s="341" t="s">
        <v>191</v>
      </c>
      <c r="J65" s="342"/>
      <c r="K65" s="341" t="s">
        <v>192</v>
      </c>
      <c r="L65" s="342"/>
      <c r="M65" s="339" t="s">
        <v>193</v>
      </c>
      <c r="N65" s="340"/>
    </row>
    <row r="66" spans="2:14" s="96" customFormat="1" x14ac:dyDescent="0.35">
      <c r="B66" s="136" t="s">
        <v>70</v>
      </c>
      <c r="C66" s="106" t="s">
        <v>195</v>
      </c>
      <c r="D66" s="106" t="s">
        <v>196</v>
      </c>
      <c r="E66" s="106" t="s">
        <v>195</v>
      </c>
      <c r="F66" s="106" t="s">
        <v>196</v>
      </c>
      <c r="G66" s="106" t="s">
        <v>195</v>
      </c>
      <c r="H66" s="106" t="s">
        <v>196</v>
      </c>
      <c r="I66" s="106" t="s">
        <v>195</v>
      </c>
      <c r="J66" s="106" t="s">
        <v>196</v>
      </c>
      <c r="K66" s="106" t="s">
        <v>195</v>
      </c>
      <c r="L66" s="106" t="s">
        <v>196</v>
      </c>
      <c r="M66" s="106" t="s">
        <v>195</v>
      </c>
      <c r="N66" s="106" t="s">
        <v>196</v>
      </c>
    </row>
    <row r="67" spans="2:14" s="96" customFormat="1" x14ac:dyDescent="0.35">
      <c r="B67" s="137" t="s">
        <v>197</v>
      </c>
      <c r="C67" s="138">
        <v>776</v>
      </c>
      <c r="D67" s="114">
        <v>645692.15000000142</v>
      </c>
      <c r="E67" s="138">
        <v>442</v>
      </c>
      <c r="F67" s="114">
        <v>687559.24000000011</v>
      </c>
      <c r="G67" s="138">
        <v>466</v>
      </c>
      <c r="H67" s="114">
        <v>847305.64000000013</v>
      </c>
      <c r="I67" s="115">
        <v>72</v>
      </c>
      <c r="J67" s="114">
        <v>159850.12</v>
      </c>
      <c r="K67" s="115">
        <v>55</v>
      </c>
      <c r="L67" s="114">
        <v>260649.75</v>
      </c>
      <c r="M67" s="138">
        <v>1811</v>
      </c>
      <c r="N67" s="114">
        <v>2601056.9000000018</v>
      </c>
    </row>
    <row r="68" spans="2:14" s="96" customFormat="1" x14ac:dyDescent="0.35">
      <c r="B68" s="137" t="s">
        <v>198</v>
      </c>
      <c r="C68" s="138">
        <v>1</v>
      </c>
      <c r="D68" s="114">
        <v>-350</v>
      </c>
      <c r="E68" s="138">
        <v>46</v>
      </c>
      <c r="F68" s="114">
        <v>90154</v>
      </c>
      <c r="G68" s="138">
        <v>46</v>
      </c>
      <c r="H68" s="114">
        <v>102395.53</v>
      </c>
      <c r="I68" s="115">
        <v>0</v>
      </c>
      <c r="J68" s="114">
        <v>0</v>
      </c>
      <c r="K68" s="115">
        <v>2</v>
      </c>
      <c r="L68" s="114">
        <v>4444</v>
      </c>
      <c r="M68" s="138">
        <v>95</v>
      </c>
      <c r="N68" s="114">
        <v>196643.53</v>
      </c>
    </row>
    <row r="69" spans="2:14" s="96" customFormat="1" x14ac:dyDescent="0.35">
      <c r="B69" s="137" t="s">
        <v>199</v>
      </c>
      <c r="C69" s="138">
        <v>702</v>
      </c>
      <c r="D69" s="114">
        <v>646042.15000000142</v>
      </c>
      <c r="E69" s="138">
        <v>291</v>
      </c>
      <c r="F69" s="114">
        <v>597405.24000000011</v>
      </c>
      <c r="G69" s="138">
        <v>193</v>
      </c>
      <c r="H69" s="114">
        <v>744910.11000000022</v>
      </c>
      <c r="I69" s="115">
        <v>70</v>
      </c>
      <c r="J69" s="114">
        <v>159850.12</v>
      </c>
      <c r="K69" s="115">
        <v>43</v>
      </c>
      <c r="L69" s="114">
        <v>256205.75</v>
      </c>
      <c r="M69" s="138">
        <v>1299</v>
      </c>
      <c r="N69" s="114">
        <v>2404413.370000002</v>
      </c>
    </row>
    <row r="70" spans="2:14" s="96" customFormat="1" x14ac:dyDescent="0.35">
      <c r="B70" s="137" t="s">
        <v>200</v>
      </c>
      <c r="C70" s="138">
        <v>703</v>
      </c>
      <c r="D70" s="114">
        <v>645692.15000000142</v>
      </c>
      <c r="E70" s="138">
        <v>337</v>
      </c>
      <c r="F70" s="114">
        <v>687559.24000000011</v>
      </c>
      <c r="G70" s="138">
        <v>239</v>
      </c>
      <c r="H70" s="114">
        <v>847305.64000000025</v>
      </c>
      <c r="I70" s="115">
        <v>70</v>
      </c>
      <c r="J70" s="114">
        <v>159850.12</v>
      </c>
      <c r="K70" s="115">
        <v>45</v>
      </c>
      <c r="L70" s="114">
        <v>260649.75</v>
      </c>
      <c r="M70" s="138">
        <v>1394</v>
      </c>
      <c r="N70" s="114">
        <v>2601056.9000000018</v>
      </c>
    </row>
    <row r="71" spans="2:14" s="96" customFormat="1" x14ac:dyDescent="0.35">
      <c r="B71" s="140"/>
    </row>
    <row r="72" spans="2:14" s="96" customFormat="1" x14ac:dyDescent="0.35">
      <c r="B72" s="130"/>
      <c r="C72" s="341" t="s">
        <v>188</v>
      </c>
      <c r="D72" s="342"/>
      <c r="E72" s="341" t="s">
        <v>189</v>
      </c>
      <c r="F72" s="342"/>
      <c r="G72" s="341" t="s">
        <v>190</v>
      </c>
      <c r="H72" s="342"/>
      <c r="I72" s="341" t="s">
        <v>191</v>
      </c>
      <c r="J72" s="342"/>
      <c r="K72" s="341" t="s">
        <v>192</v>
      </c>
      <c r="L72" s="342"/>
      <c r="M72" s="339" t="s">
        <v>193</v>
      </c>
      <c r="N72" s="340"/>
    </row>
    <row r="73" spans="2:14" s="96" customFormat="1" x14ac:dyDescent="0.35">
      <c r="B73" s="136" t="s">
        <v>230</v>
      </c>
      <c r="C73" s="106" t="s">
        <v>195</v>
      </c>
      <c r="D73" s="106" t="s">
        <v>196</v>
      </c>
      <c r="E73" s="106" t="s">
        <v>195</v>
      </c>
      <c r="F73" s="106" t="s">
        <v>196</v>
      </c>
      <c r="G73" s="106" t="s">
        <v>195</v>
      </c>
      <c r="H73" s="106" t="s">
        <v>196</v>
      </c>
      <c r="I73" s="106" t="s">
        <v>195</v>
      </c>
      <c r="J73" s="106" t="s">
        <v>196</v>
      </c>
      <c r="K73" s="106" t="s">
        <v>195</v>
      </c>
      <c r="L73" s="106" t="s">
        <v>196</v>
      </c>
      <c r="M73" s="106" t="s">
        <v>195</v>
      </c>
      <c r="N73" s="106" t="s">
        <v>196</v>
      </c>
    </row>
    <row r="74" spans="2:14" s="96" customFormat="1" x14ac:dyDescent="0.35">
      <c r="B74" s="137" t="s">
        <v>197</v>
      </c>
      <c r="C74" s="138">
        <f t="shared" ref="C74:N77" si="3">C60-C67</f>
        <v>1178</v>
      </c>
      <c r="D74" s="114">
        <f t="shared" si="3"/>
        <v>1100600.140000002</v>
      </c>
      <c r="E74" s="138">
        <f t="shared" si="3"/>
        <v>754</v>
      </c>
      <c r="F74" s="114">
        <f t="shared" si="3"/>
        <v>2030998.6000000006</v>
      </c>
      <c r="G74" s="138">
        <f t="shared" si="3"/>
        <v>605</v>
      </c>
      <c r="H74" s="114">
        <f t="shared" si="3"/>
        <v>5444115.8500000015</v>
      </c>
      <c r="I74" s="138">
        <f t="shared" si="3"/>
        <v>138</v>
      </c>
      <c r="J74" s="114">
        <f t="shared" si="3"/>
        <v>770533.47999999986</v>
      </c>
      <c r="K74" s="138">
        <f t="shared" si="3"/>
        <v>95</v>
      </c>
      <c r="L74" s="114">
        <f t="shared" si="3"/>
        <v>1517947.2999999996</v>
      </c>
      <c r="M74" s="138">
        <f t="shared" si="3"/>
        <v>2770</v>
      </c>
      <c r="N74" s="114">
        <f t="shared" si="3"/>
        <v>10864195.370000001</v>
      </c>
    </row>
    <row r="75" spans="2:14" s="96" customFormat="1" x14ac:dyDescent="0.35">
      <c r="B75" s="137" t="s">
        <v>198</v>
      </c>
      <c r="C75" s="138">
        <f t="shared" si="3"/>
        <v>57</v>
      </c>
      <c r="D75" s="114">
        <f t="shared" si="3"/>
        <v>-13423.800000000007</v>
      </c>
      <c r="E75" s="138">
        <f t="shared" si="3"/>
        <v>121</v>
      </c>
      <c r="F75" s="114">
        <f t="shared" si="3"/>
        <v>290257.5</v>
      </c>
      <c r="G75" s="138">
        <f t="shared" si="3"/>
        <v>53</v>
      </c>
      <c r="H75" s="114">
        <f t="shared" si="3"/>
        <v>823179.17999999993</v>
      </c>
      <c r="I75" s="138">
        <f t="shared" si="3"/>
        <v>5</v>
      </c>
      <c r="J75" s="114">
        <f t="shared" si="3"/>
        <v>277.76</v>
      </c>
      <c r="K75" s="138">
        <f t="shared" si="3"/>
        <v>10</v>
      </c>
      <c r="L75" s="114">
        <f t="shared" si="3"/>
        <v>23476.41</v>
      </c>
      <c r="M75" s="138">
        <f t="shared" si="3"/>
        <v>246</v>
      </c>
      <c r="N75" s="114">
        <f t="shared" si="3"/>
        <v>1123767.0499999998</v>
      </c>
    </row>
    <row r="76" spans="2:14" s="96" customFormat="1" x14ac:dyDescent="0.35">
      <c r="B76" s="137" t="s">
        <v>199</v>
      </c>
      <c r="C76" s="138">
        <f t="shared" si="3"/>
        <v>1044</v>
      </c>
      <c r="D76" s="114">
        <f t="shared" si="3"/>
        <v>1114023.9400000018</v>
      </c>
      <c r="E76" s="138">
        <f t="shared" si="3"/>
        <v>672</v>
      </c>
      <c r="F76" s="114">
        <f t="shared" si="3"/>
        <v>1740741.1</v>
      </c>
      <c r="G76" s="138">
        <f t="shared" si="3"/>
        <v>203</v>
      </c>
      <c r="H76" s="114">
        <f t="shared" si="3"/>
        <v>4620936.6700000009</v>
      </c>
      <c r="I76" s="138">
        <f t="shared" si="3"/>
        <v>105</v>
      </c>
      <c r="J76" s="114">
        <f t="shared" si="3"/>
        <v>770255.71999999986</v>
      </c>
      <c r="K76" s="138">
        <f t="shared" si="3"/>
        <v>68</v>
      </c>
      <c r="L76" s="114">
        <f t="shared" si="3"/>
        <v>1494470.8899999997</v>
      </c>
      <c r="M76" s="138">
        <f t="shared" si="3"/>
        <v>2092</v>
      </c>
      <c r="N76" s="114">
        <f t="shared" si="3"/>
        <v>9740428.320000004</v>
      </c>
    </row>
    <row r="77" spans="2:14" s="96" customFormat="1" x14ac:dyDescent="0.35">
      <c r="B77" s="137" t="s">
        <v>200</v>
      </c>
      <c r="C77" s="138">
        <f t="shared" si="3"/>
        <v>1101</v>
      </c>
      <c r="D77" s="114">
        <f t="shared" si="3"/>
        <v>1100600.1400000015</v>
      </c>
      <c r="E77" s="138">
        <f t="shared" si="3"/>
        <v>793</v>
      </c>
      <c r="F77" s="114">
        <f t="shared" si="3"/>
        <v>2030998.6</v>
      </c>
      <c r="G77" s="138">
        <f t="shared" si="3"/>
        <v>256</v>
      </c>
      <c r="H77" s="114">
        <f t="shared" si="3"/>
        <v>5444115.8500000006</v>
      </c>
      <c r="I77" s="138">
        <f t="shared" si="3"/>
        <v>110</v>
      </c>
      <c r="J77" s="114">
        <f t="shared" si="3"/>
        <v>770533.47999999986</v>
      </c>
      <c r="K77" s="138">
        <f t="shared" si="3"/>
        <v>78</v>
      </c>
      <c r="L77" s="114">
        <f t="shared" si="3"/>
        <v>1517947.2999999996</v>
      </c>
      <c r="M77" s="138">
        <f t="shared" si="3"/>
        <v>2338</v>
      </c>
      <c r="N77" s="114">
        <f t="shared" si="3"/>
        <v>10864195.370000001</v>
      </c>
    </row>
  </sheetData>
  <mergeCells count="18">
    <mergeCell ref="M58:N58"/>
    <mergeCell ref="C58:D58"/>
    <mergeCell ref="E58:F58"/>
    <mergeCell ref="G58:H58"/>
    <mergeCell ref="I58:J58"/>
    <mergeCell ref="K58:L58"/>
    <mergeCell ref="M72:N72"/>
    <mergeCell ref="C65:D65"/>
    <mergeCell ref="E65:F65"/>
    <mergeCell ref="G65:H65"/>
    <mergeCell ref="I65:J65"/>
    <mergeCell ref="K65:L65"/>
    <mergeCell ref="M65:N65"/>
    <mergeCell ref="C72:D72"/>
    <mergeCell ref="E72:F72"/>
    <mergeCell ref="G72:H72"/>
    <mergeCell ref="I72:J72"/>
    <mergeCell ref="K72:L72"/>
  </mergeCells>
  <conditionalFormatting sqref="B1:B2">
    <cfRule type="cellIs" dxfId="161" priority="5" stopIfTrue="1" operator="equal">
      <formula>"&lt;&gt;"""""</formula>
    </cfRule>
  </conditionalFormatting>
  <conditionalFormatting sqref="C5:C54 J5:J54 Q5:Q54 A56:C56">
    <cfRule type="cellIs" dxfId="160" priority="4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C1AE-C181-423B-965F-34EC6F119EA1}">
  <dimension ref="A1:K75"/>
  <sheetViews>
    <sheetView topLeftCell="A28" workbookViewId="0">
      <selection activeCell="M11" sqref="M11"/>
    </sheetView>
  </sheetViews>
  <sheetFormatPr defaultColWidth="9.1796875" defaultRowHeight="13" x14ac:dyDescent="0.35"/>
  <cols>
    <col min="1" max="1" width="35.7265625" style="98" customWidth="1"/>
    <col min="2" max="2" width="40.54296875" style="98" customWidth="1"/>
    <col min="3" max="3" width="20" style="98" customWidth="1"/>
    <col min="4" max="4" width="14.26953125" style="152" customWidth="1"/>
    <col min="5" max="5" width="14.26953125" style="151" customWidth="1"/>
    <col min="6" max="6" width="14.26953125" style="152" customWidth="1"/>
    <col min="7" max="7" width="14.26953125" style="151" customWidth="1"/>
    <col min="8" max="9" width="14.26953125" style="152" customWidth="1"/>
    <col min="10" max="10" width="14.26953125" style="151" customWidth="1"/>
    <col min="11" max="11" width="25.7265625" style="98" customWidth="1"/>
    <col min="12" max="24" width="18.7265625" style="98" customWidth="1"/>
    <col min="25" max="16384" width="9.1796875" style="98"/>
  </cols>
  <sheetData>
    <row r="1" spans="1:11" s="145" customFormat="1" x14ac:dyDescent="0.3">
      <c r="A1" s="105" t="s">
        <v>201</v>
      </c>
      <c r="B1" s="141" t="s">
        <v>202</v>
      </c>
      <c r="C1" s="142"/>
      <c r="D1" s="143"/>
      <c r="E1" s="144"/>
      <c r="F1" s="143"/>
      <c r="G1" s="144"/>
      <c r="H1" s="144"/>
      <c r="I1" s="143"/>
    </row>
    <row r="2" spans="1:11" s="145" customFormat="1" x14ac:dyDescent="0.3">
      <c r="A2" s="105" t="s">
        <v>203</v>
      </c>
      <c r="B2" s="141">
        <v>2023</v>
      </c>
      <c r="C2" s="142"/>
      <c r="D2" s="143"/>
      <c r="E2" s="144"/>
      <c r="F2" s="143"/>
      <c r="G2" s="144"/>
      <c r="H2" s="144"/>
      <c r="I2" s="143"/>
    </row>
    <row r="3" spans="1:11" s="145" customFormat="1" x14ac:dyDescent="0.3">
      <c r="A3" s="146"/>
      <c r="B3" s="147"/>
      <c r="C3" s="142"/>
      <c r="D3" s="143"/>
      <c r="E3" s="144"/>
      <c r="F3" s="143"/>
      <c r="G3" s="144"/>
      <c r="H3" s="144"/>
      <c r="I3" s="143"/>
    </row>
    <row r="4" spans="1:11" s="145" customFormat="1" ht="26" x14ac:dyDescent="0.3">
      <c r="A4" s="105" t="s">
        <v>185</v>
      </c>
      <c r="B4" s="105" t="s">
        <v>186</v>
      </c>
      <c r="C4" s="105" t="s">
        <v>187</v>
      </c>
      <c r="D4" s="106" t="s">
        <v>206</v>
      </c>
      <c r="E4" s="105" t="s">
        <v>207</v>
      </c>
      <c r="F4" s="106" t="s">
        <v>208</v>
      </c>
      <c r="G4" s="105" t="s">
        <v>209</v>
      </c>
      <c r="H4" s="106" t="s">
        <v>210</v>
      </c>
      <c r="I4" s="106" t="s">
        <v>204</v>
      </c>
      <c r="J4" s="105" t="s">
        <v>205</v>
      </c>
      <c r="K4" s="105" t="s">
        <v>231</v>
      </c>
    </row>
    <row r="5" spans="1:11" s="146" customFormat="1" ht="26" x14ac:dyDescent="0.3">
      <c r="A5" s="111" t="s">
        <v>9</v>
      </c>
      <c r="B5" s="111" t="s">
        <v>15</v>
      </c>
      <c r="C5" s="120"/>
      <c r="D5" s="92"/>
      <c r="E5" s="114"/>
      <c r="F5" s="92"/>
      <c r="G5" s="114"/>
      <c r="H5" s="92"/>
      <c r="I5" s="92"/>
      <c r="J5" s="114"/>
      <c r="K5" s="148"/>
    </row>
    <row r="6" spans="1:11" s="146" customFormat="1" ht="39" x14ac:dyDescent="0.3">
      <c r="A6" s="111" t="s">
        <v>211</v>
      </c>
      <c r="B6" s="111" t="s">
        <v>232</v>
      </c>
      <c r="C6" s="120">
        <v>700937</v>
      </c>
      <c r="D6" s="92"/>
      <c r="E6" s="114"/>
      <c r="F6" s="92">
        <v>1</v>
      </c>
      <c r="G6" s="114">
        <v>1060</v>
      </c>
      <c r="H6" s="92">
        <v>26</v>
      </c>
      <c r="I6" s="92">
        <v>293</v>
      </c>
      <c r="J6" s="114">
        <v>173532.81000000023</v>
      </c>
      <c r="K6" s="148"/>
    </row>
    <row r="7" spans="1:11" s="146" customFormat="1" ht="26" x14ac:dyDescent="0.3">
      <c r="A7" s="111" t="s">
        <v>9</v>
      </c>
      <c r="B7" s="111" t="s">
        <v>233</v>
      </c>
      <c r="C7" s="129"/>
      <c r="D7" s="92"/>
      <c r="E7" s="114"/>
      <c r="F7" s="92"/>
      <c r="G7" s="114"/>
      <c r="H7" s="92"/>
      <c r="I7" s="92"/>
      <c r="J7" s="114"/>
      <c r="K7" s="148"/>
    </row>
    <row r="8" spans="1:11" s="146" customFormat="1" ht="52" x14ac:dyDescent="0.3">
      <c r="A8" s="111" t="s">
        <v>18</v>
      </c>
      <c r="B8" s="111" t="s">
        <v>234</v>
      </c>
      <c r="C8" s="120">
        <v>700935</v>
      </c>
      <c r="D8" s="92">
        <v>1</v>
      </c>
      <c r="E8" s="114">
        <v>171.98</v>
      </c>
      <c r="F8" s="92">
        <v>11</v>
      </c>
      <c r="G8" s="114">
        <v>11047.619999999999</v>
      </c>
      <c r="H8" s="92">
        <v>125</v>
      </c>
      <c r="I8" s="92">
        <v>636</v>
      </c>
      <c r="J8" s="114">
        <v>401550.23000000056</v>
      </c>
      <c r="K8" s="148"/>
    </row>
    <row r="9" spans="1:11" s="146" customFormat="1" ht="26" x14ac:dyDescent="0.3">
      <c r="A9" s="119" t="s">
        <v>29</v>
      </c>
      <c r="B9" s="119" t="s">
        <v>214</v>
      </c>
      <c r="C9" s="120"/>
      <c r="D9" s="92"/>
      <c r="E9" s="114"/>
      <c r="F9" s="92"/>
      <c r="G9" s="114"/>
      <c r="H9" s="92"/>
      <c r="I9" s="92"/>
      <c r="J9" s="114"/>
      <c r="K9" s="148"/>
    </row>
    <row r="10" spans="1:11" s="146" customFormat="1" ht="26" x14ac:dyDescent="0.3">
      <c r="A10" s="119" t="s">
        <v>211</v>
      </c>
      <c r="B10" s="119" t="s">
        <v>17</v>
      </c>
      <c r="C10" s="120"/>
      <c r="D10" s="92"/>
      <c r="E10" s="114"/>
      <c r="F10" s="92"/>
      <c r="G10" s="114"/>
      <c r="H10" s="92"/>
      <c r="I10" s="92"/>
      <c r="J10" s="114"/>
      <c r="K10" s="148"/>
    </row>
    <row r="11" spans="1:11" s="146" customFormat="1" ht="39" x14ac:dyDescent="0.3">
      <c r="A11" s="111" t="s">
        <v>9</v>
      </c>
      <c r="B11" s="111" t="s">
        <v>215</v>
      </c>
      <c r="C11" s="120"/>
      <c r="D11" s="92"/>
      <c r="E11" s="114"/>
      <c r="F11" s="92"/>
      <c r="G11" s="114"/>
      <c r="H11" s="92"/>
      <c r="I11" s="92"/>
      <c r="J11" s="114"/>
      <c r="K11" s="148"/>
    </row>
    <row r="12" spans="1:11" s="146" customFormat="1" ht="26" x14ac:dyDescent="0.3">
      <c r="A12" s="111" t="s">
        <v>9</v>
      </c>
      <c r="B12" s="111" t="s">
        <v>20</v>
      </c>
      <c r="C12" s="149"/>
      <c r="D12" s="92"/>
      <c r="E12" s="114"/>
      <c r="F12" s="92"/>
      <c r="G12" s="114"/>
      <c r="H12" s="92"/>
      <c r="I12" s="92"/>
      <c r="J12" s="114"/>
      <c r="K12" s="148"/>
    </row>
    <row r="13" spans="1:11" s="146" customFormat="1" ht="39" x14ac:dyDescent="0.3">
      <c r="A13" s="119" t="s">
        <v>18</v>
      </c>
      <c r="B13" s="119" t="s">
        <v>76</v>
      </c>
      <c r="C13" s="120"/>
      <c r="D13" s="124"/>
      <c r="E13" s="122"/>
      <c r="F13" s="124"/>
      <c r="G13" s="122"/>
      <c r="H13" s="124"/>
      <c r="I13" s="92"/>
      <c r="J13" s="122"/>
      <c r="K13" s="148"/>
    </row>
    <row r="14" spans="1:11" s="146" customFormat="1" ht="52" x14ac:dyDescent="0.3">
      <c r="A14" s="111" t="s">
        <v>21</v>
      </c>
      <c r="B14" s="111" t="s">
        <v>216</v>
      </c>
      <c r="C14" s="150"/>
      <c r="D14" s="92"/>
      <c r="E14" s="114"/>
      <c r="F14" s="92"/>
      <c r="G14" s="114"/>
      <c r="H14" s="92"/>
      <c r="I14" s="92"/>
      <c r="J14" s="114"/>
      <c r="K14" s="148"/>
    </row>
    <row r="15" spans="1:11" s="146" customFormat="1" ht="39" x14ac:dyDescent="0.3">
      <c r="A15" s="111" t="s">
        <v>21</v>
      </c>
      <c r="B15" s="111" t="s">
        <v>22</v>
      </c>
      <c r="C15" s="120">
        <v>700939</v>
      </c>
      <c r="D15" s="92"/>
      <c r="E15" s="114"/>
      <c r="F15" s="92"/>
      <c r="G15" s="114"/>
      <c r="H15" s="92"/>
      <c r="I15" s="92">
        <v>2</v>
      </c>
      <c r="J15" s="114">
        <v>1328</v>
      </c>
      <c r="K15" s="148"/>
    </row>
    <row r="16" spans="1:11" s="146" customFormat="1" ht="39" x14ac:dyDescent="0.3">
      <c r="A16" s="119" t="s">
        <v>30</v>
      </c>
      <c r="B16" s="111" t="s">
        <v>217</v>
      </c>
      <c r="C16" s="120"/>
      <c r="D16" s="124"/>
      <c r="E16" s="122"/>
      <c r="F16" s="124"/>
      <c r="G16" s="122"/>
      <c r="H16" s="124"/>
      <c r="I16" s="92"/>
      <c r="J16" s="122"/>
      <c r="K16" s="148"/>
    </row>
    <row r="17" spans="1:11" s="146" customFormat="1" ht="39" x14ac:dyDescent="0.3">
      <c r="A17" s="111" t="s">
        <v>9</v>
      </c>
      <c r="B17" s="111" t="s">
        <v>12</v>
      </c>
      <c r="C17" s="120"/>
      <c r="D17" s="92"/>
      <c r="E17" s="114"/>
      <c r="F17" s="92"/>
      <c r="G17" s="114"/>
      <c r="H17" s="92"/>
      <c r="I17" s="92"/>
      <c r="J17" s="114"/>
      <c r="K17" s="148"/>
    </row>
    <row r="18" spans="1:11" s="146" customFormat="1" ht="26" x14ac:dyDescent="0.3">
      <c r="A18" s="111" t="s">
        <v>211</v>
      </c>
      <c r="B18" s="111" t="s">
        <v>17</v>
      </c>
      <c r="C18" s="120"/>
      <c r="D18" s="92"/>
      <c r="E18" s="114"/>
      <c r="F18" s="92"/>
      <c r="G18" s="114"/>
      <c r="H18" s="92"/>
      <c r="I18" s="92"/>
      <c r="J18" s="114"/>
      <c r="K18" s="148"/>
    </row>
    <row r="19" spans="1:11" s="146" customFormat="1" ht="26" x14ac:dyDescent="0.3">
      <c r="A19" s="111" t="s">
        <v>211</v>
      </c>
      <c r="B19" s="111" t="s">
        <v>17</v>
      </c>
      <c r="C19" s="120"/>
      <c r="D19" s="92"/>
      <c r="E19" s="114"/>
      <c r="F19" s="92"/>
      <c r="G19" s="114"/>
      <c r="H19" s="92"/>
      <c r="I19" s="92"/>
      <c r="J19" s="114"/>
      <c r="K19" s="148"/>
    </row>
    <row r="20" spans="1:11" s="146" customFormat="1" ht="39" x14ac:dyDescent="0.3">
      <c r="A20" s="111" t="s">
        <v>9</v>
      </c>
      <c r="B20" s="111" t="s">
        <v>219</v>
      </c>
      <c r="C20" s="120"/>
      <c r="D20" s="92"/>
      <c r="E20" s="114"/>
      <c r="F20" s="124"/>
      <c r="G20" s="122"/>
      <c r="H20" s="124"/>
      <c r="I20" s="92"/>
      <c r="J20" s="122"/>
      <c r="K20" s="148"/>
    </row>
    <row r="21" spans="1:11" s="146" customFormat="1" ht="39" x14ac:dyDescent="0.3">
      <c r="A21" s="111" t="s">
        <v>9</v>
      </c>
      <c r="B21" s="111" t="s">
        <v>219</v>
      </c>
      <c r="C21" s="120">
        <v>700940</v>
      </c>
      <c r="D21" s="92"/>
      <c r="E21" s="114"/>
      <c r="F21" s="92">
        <v>1</v>
      </c>
      <c r="G21" s="114">
        <v>1060</v>
      </c>
      <c r="H21" s="92"/>
      <c r="I21" s="92">
        <v>6</v>
      </c>
      <c r="J21" s="114">
        <v>3530.1699999999996</v>
      </c>
      <c r="K21" s="148"/>
    </row>
    <row r="22" spans="1:11" s="146" customFormat="1" x14ac:dyDescent="0.3">
      <c r="A22" s="111"/>
      <c r="B22" s="111" t="s">
        <v>235</v>
      </c>
      <c r="C22" s="120"/>
      <c r="D22" s="92"/>
      <c r="E22" s="114"/>
      <c r="F22" s="92"/>
      <c r="G22" s="114"/>
      <c r="H22" s="92"/>
      <c r="I22" s="92"/>
      <c r="J22" s="114"/>
      <c r="K22" s="148"/>
    </row>
    <row r="23" spans="1:11" s="146" customFormat="1" ht="39" x14ac:dyDescent="0.3">
      <c r="A23" s="111" t="s">
        <v>18</v>
      </c>
      <c r="B23" s="111" t="s">
        <v>76</v>
      </c>
      <c r="C23" s="120"/>
      <c r="D23" s="92"/>
      <c r="E23" s="114"/>
      <c r="F23" s="92"/>
      <c r="G23" s="114"/>
      <c r="H23" s="92"/>
      <c r="I23" s="92"/>
      <c r="J23" s="114"/>
      <c r="K23" s="148"/>
    </row>
    <row r="24" spans="1:11" s="146" customFormat="1" ht="39" x14ac:dyDescent="0.3">
      <c r="A24" s="111" t="s">
        <v>9</v>
      </c>
      <c r="B24" s="111" t="s">
        <v>215</v>
      </c>
      <c r="C24" s="120"/>
      <c r="D24" s="92"/>
      <c r="E24" s="114"/>
      <c r="F24" s="92"/>
      <c r="G24" s="114"/>
      <c r="H24" s="92"/>
      <c r="I24" s="92"/>
      <c r="J24" s="114"/>
      <c r="K24" s="148"/>
    </row>
    <row r="25" spans="1:11" s="146" customFormat="1" x14ac:dyDescent="0.3">
      <c r="A25" s="111" t="s">
        <v>67</v>
      </c>
      <c r="B25" s="111" t="s">
        <v>13</v>
      </c>
      <c r="C25" s="129">
        <v>700942</v>
      </c>
      <c r="D25" s="92"/>
      <c r="E25" s="114"/>
      <c r="F25" s="92"/>
      <c r="G25" s="114"/>
      <c r="H25" s="92"/>
      <c r="I25" s="92">
        <v>1</v>
      </c>
      <c r="J25" s="114">
        <v>683.28</v>
      </c>
      <c r="K25" s="148"/>
    </row>
    <row r="26" spans="1:11" s="146" customFormat="1" x14ac:dyDescent="0.3">
      <c r="A26" s="111" t="s">
        <v>29</v>
      </c>
      <c r="B26" s="119" t="s">
        <v>220</v>
      </c>
      <c r="C26" s="120">
        <v>700931</v>
      </c>
      <c r="D26" s="92"/>
      <c r="E26" s="114"/>
      <c r="F26" s="124"/>
      <c r="G26" s="122"/>
      <c r="H26" s="124">
        <v>3</v>
      </c>
      <c r="I26" s="92">
        <v>10</v>
      </c>
      <c r="J26" s="122">
        <v>5212.55</v>
      </c>
      <c r="K26" s="148"/>
    </row>
    <row r="27" spans="1:11" s="146" customFormat="1" ht="21" customHeight="1" x14ac:dyDescent="0.3">
      <c r="A27" s="111" t="s">
        <v>29</v>
      </c>
      <c r="B27" s="119" t="s">
        <v>221</v>
      </c>
      <c r="C27" s="120">
        <v>700946</v>
      </c>
      <c r="D27" s="92"/>
      <c r="E27" s="114"/>
      <c r="F27" s="124">
        <v>1</v>
      </c>
      <c r="G27" s="122">
        <v>500</v>
      </c>
      <c r="H27" s="124">
        <v>7</v>
      </c>
      <c r="I27" s="92">
        <v>76</v>
      </c>
      <c r="J27" s="122">
        <v>45592.860000000015</v>
      </c>
      <c r="K27" s="148"/>
    </row>
    <row r="28" spans="1:11" s="146" customFormat="1" ht="26" x14ac:dyDescent="0.3">
      <c r="A28" s="111" t="s">
        <v>29</v>
      </c>
      <c r="B28" s="119" t="s">
        <v>222</v>
      </c>
      <c r="C28" s="120">
        <v>700912</v>
      </c>
      <c r="D28" s="92"/>
      <c r="E28" s="114"/>
      <c r="F28" s="124">
        <v>1</v>
      </c>
      <c r="G28" s="122">
        <v>700</v>
      </c>
      <c r="H28" s="124">
        <v>2</v>
      </c>
      <c r="I28" s="92">
        <v>16</v>
      </c>
      <c r="J28" s="122">
        <v>8452.3100000000013</v>
      </c>
      <c r="K28" s="148"/>
    </row>
    <row r="29" spans="1:11" s="146" customFormat="1" ht="39" x14ac:dyDescent="0.3">
      <c r="A29" s="111" t="s">
        <v>27</v>
      </c>
      <c r="B29" s="111" t="s">
        <v>77</v>
      </c>
      <c r="C29" s="129"/>
      <c r="D29" s="92"/>
      <c r="E29" s="114"/>
      <c r="F29" s="92"/>
      <c r="G29" s="114"/>
      <c r="H29" s="92"/>
      <c r="I29" s="92"/>
      <c r="J29" s="114"/>
      <c r="K29" s="148"/>
    </row>
    <row r="30" spans="1:11" s="146" customFormat="1" ht="26" x14ac:dyDescent="0.3">
      <c r="A30" s="111" t="s">
        <v>25</v>
      </c>
      <c r="B30" s="119" t="s">
        <v>345</v>
      </c>
      <c r="C30" s="129"/>
      <c r="D30" s="92"/>
      <c r="E30" s="114"/>
      <c r="F30" s="92"/>
      <c r="G30" s="114"/>
      <c r="H30" s="92"/>
      <c r="I30" s="92"/>
      <c r="J30" s="114"/>
      <c r="K30" s="148"/>
    </row>
    <row r="31" spans="1:11" s="146" customFormat="1" ht="26" x14ac:dyDescent="0.3">
      <c r="A31" s="111" t="s">
        <v>25</v>
      </c>
      <c r="B31" s="119" t="s">
        <v>26</v>
      </c>
      <c r="C31" s="129"/>
      <c r="D31" s="92"/>
      <c r="E31" s="114"/>
      <c r="F31" s="92"/>
      <c r="G31" s="114"/>
      <c r="H31" s="92"/>
      <c r="I31" s="92"/>
      <c r="J31" s="114"/>
      <c r="K31" s="148"/>
    </row>
    <row r="32" spans="1:11" s="146" customFormat="1" ht="26" x14ac:dyDescent="0.3">
      <c r="A32" s="111" t="s">
        <v>25</v>
      </c>
      <c r="B32" s="119" t="s">
        <v>26</v>
      </c>
      <c r="C32" s="120"/>
      <c r="D32" s="92"/>
      <c r="E32" s="114"/>
      <c r="F32" s="92"/>
      <c r="G32" s="114"/>
      <c r="H32" s="92"/>
      <c r="I32" s="92"/>
      <c r="J32" s="114"/>
      <c r="K32" s="148"/>
    </row>
    <row r="33" spans="1:11" s="146" customFormat="1" ht="26" x14ac:dyDescent="0.3">
      <c r="A33" s="111" t="s">
        <v>25</v>
      </c>
      <c r="B33" s="119" t="s">
        <v>26</v>
      </c>
      <c r="C33" s="129"/>
      <c r="D33" s="92"/>
      <c r="E33" s="114"/>
      <c r="F33" s="92"/>
      <c r="G33" s="114"/>
      <c r="H33" s="92"/>
      <c r="I33" s="92"/>
      <c r="J33" s="114"/>
      <c r="K33" s="148"/>
    </row>
    <row r="34" spans="1:11" s="146" customFormat="1" ht="26" x14ac:dyDescent="0.3">
      <c r="A34" s="111" t="s">
        <v>25</v>
      </c>
      <c r="B34" s="119" t="s">
        <v>26</v>
      </c>
      <c r="C34" s="129"/>
      <c r="D34" s="92"/>
      <c r="E34" s="114"/>
      <c r="F34" s="92"/>
      <c r="G34" s="114"/>
      <c r="H34" s="92"/>
      <c r="I34" s="92"/>
      <c r="J34" s="114"/>
      <c r="K34" s="148"/>
    </row>
    <row r="35" spans="1:11" s="146" customFormat="1" ht="26" x14ac:dyDescent="0.3">
      <c r="A35" s="111" t="s">
        <v>25</v>
      </c>
      <c r="B35" s="119" t="s">
        <v>26</v>
      </c>
      <c r="C35" s="120"/>
      <c r="D35" s="92"/>
      <c r="E35" s="114"/>
      <c r="F35" s="92"/>
      <c r="G35" s="114"/>
      <c r="H35" s="92"/>
      <c r="I35" s="92"/>
      <c r="J35" s="114"/>
      <c r="K35" s="148"/>
    </row>
    <row r="36" spans="1:11" s="146" customFormat="1" ht="26" x14ac:dyDescent="0.3">
      <c r="A36" s="111" t="s">
        <v>25</v>
      </c>
      <c r="B36" s="119" t="s">
        <v>26</v>
      </c>
      <c r="C36" s="129"/>
      <c r="D36" s="92"/>
      <c r="E36" s="114"/>
      <c r="F36" s="92"/>
      <c r="G36" s="114"/>
      <c r="H36" s="92"/>
      <c r="I36" s="92"/>
      <c r="J36" s="114"/>
      <c r="K36" s="148"/>
    </row>
    <row r="37" spans="1:11" s="146" customFormat="1" ht="26" x14ac:dyDescent="0.3">
      <c r="A37" s="111" t="s">
        <v>25</v>
      </c>
      <c r="B37" s="119" t="s">
        <v>26</v>
      </c>
      <c r="C37" s="129"/>
      <c r="D37" s="92"/>
      <c r="E37" s="114"/>
      <c r="F37" s="92"/>
      <c r="G37" s="114"/>
      <c r="H37" s="92"/>
      <c r="I37" s="92"/>
      <c r="J37" s="114"/>
      <c r="K37" s="148"/>
    </row>
    <row r="38" spans="1:11" s="146" customFormat="1" ht="26" x14ac:dyDescent="0.3">
      <c r="A38" s="111" t="s">
        <v>25</v>
      </c>
      <c r="B38" s="119" t="s">
        <v>26</v>
      </c>
      <c r="C38" s="129"/>
      <c r="D38" s="92"/>
      <c r="E38" s="114"/>
      <c r="F38" s="92"/>
      <c r="G38" s="114"/>
      <c r="H38" s="92"/>
      <c r="I38" s="92"/>
      <c r="J38" s="114"/>
      <c r="K38" s="148"/>
    </row>
    <row r="39" spans="1:11" s="146" customFormat="1" ht="26" x14ac:dyDescent="0.3">
      <c r="A39" s="111" t="s">
        <v>25</v>
      </c>
      <c r="B39" s="119" t="s">
        <v>26</v>
      </c>
      <c r="C39" s="129"/>
      <c r="D39" s="92"/>
      <c r="E39" s="114"/>
      <c r="F39" s="92"/>
      <c r="G39" s="114"/>
      <c r="H39" s="92"/>
      <c r="I39" s="92"/>
      <c r="J39" s="114"/>
      <c r="K39" s="148"/>
    </row>
    <row r="40" spans="1:11" s="146" customFormat="1" ht="26" x14ac:dyDescent="0.3">
      <c r="A40" s="111" t="s">
        <v>25</v>
      </c>
      <c r="B40" s="119" t="s">
        <v>26</v>
      </c>
      <c r="C40" s="120"/>
      <c r="D40" s="92"/>
      <c r="E40" s="114"/>
      <c r="F40" s="92"/>
      <c r="G40" s="114"/>
      <c r="H40" s="92"/>
      <c r="I40" s="92"/>
      <c r="J40" s="114"/>
      <c r="K40" s="148"/>
    </row>
    <row r="41" spans="1:11" s="146" customFormat="1" ht="26" x14ac:dyDescent="0.3">
      <c r="A41" s="111" t="s">
        <v>25</v>
      </c>
      <c r="B41" s="119" t="s">
        <v>26</v>
      </c>
      <c r="C41" s="120"/>
      <c r="D41" s="92"/>
      <c r="E41" s="114"/>
      <c r="F41" s="92"/>
      <c r="G41" s="114"/>
      <c r="H41" s="92"/>
      <c r="I41" s="92"/>
      <c r="J41" s="114"/>
      <c r="K41" s="148"/>
    </row>
    <row r="42" spans="1:11" s="146" customFormat="1" ht="26" x14ac:dyDescent="0.3">
      <c r="A42" s="111" t="s">
        <v>25</v>
      </c>
      <c r="B42" s="119" t="s">
        <v>26</v>
      </c>
      <c r="C42" s="120"/>
      <c r="D42" s="92"/>
      <c r="E42" s="114"/>
      <c r="F42" s="92"/>
      <c r="G42" s="114"/>
      <c r="H42" s="92"/>
      <c r="I42" s="92"/>
      <c r="J42" s="114"/>
      <c r="K42" s="148"/>
    </row>
    <row r="43" spans="1:11" s="146" customFormat="1" ht="26" x14ac:dyDescent="0.3">
      <c r="A43" s="111" t="s">
        <v>25</v>
      </c>
      <c r="B43" s="119" t="s">
        <v>26</v>
      </c>
      <c r="C43" s="120"/>
      <c r="D43" s="92"/>
      <c r="E43" s="114"/>
      <c r="F43" s="92"/>
      <c r="G43" s="114"/>
      <c r="H43" s="92"/>
      <c r="I43" s="92"/>
      <c r="J43" s="114"/>
      <c r="K43" s="148"/>
    </row>
    <row r="44" spans="1:11" s="146" customFormat="1" ht="26" x14ac:dyDescent="0.3">
      <c r="A44" s="111" t="s">
        <v>25</v>
      </c>
      <c r="B44" s="119" t="s">
        <v>26</v>
      </c>
      <c r="C44" s="129"/>
      <c r="D44" s="92"/>
      <c r="E44" s="114"/>
      <c r="F44" s="92"/>
      <c r="G44" s="114"/>
      <c r="H44" s="92"/>
      <c r="I44" s="92"/>
      <c r="J44" s="114"/>
      <c r="K44" s="148"/>
    </row>
    <row r="45" spans="1:11" s="146" customFormat="1" ht="26" x14ac:dyDescent="0.3">
      <c r="A45" s="111" t="s">
        <v>25</v>
      </c>
      <c r="B45" s="119" t="s">
        <v>26</v>
      </c>
      <c r="C45" s="129"/>
      <c r="D45" s="92"/>
      <c r="E45" s="114"/>
      <c r="F45" s="92"/>
      <c r="G45" s="114"/>
      <c r="H45" s="92"/>
      <c r="I45" s="92"/>
      <c r="J45" s="114"/>
      <c r="K45" s="148"/>
    </row>
    <row r="46" spans="1:11" s="146" customFormat="1" ht="39" x14ac:dyDescent="0.3">
      <c r="A46" s="111" t="s">
        <v>30</v>
      </c>
      <c r="B46" s="111" t="s">
        <v>236</v>
      </c>
      <c r="C46" s="120">
        <v>700909</v>
      </c>
      <c r="D46" s="92">
        <v>1</v>
      </c>
      <c r="E46" s="114">
        <v>454.18</v>
      </c>
      <c r="F46" s="92">
        <v>2</v>
      </c>
      <c r="G46" s="114">
        <v>2120</v>
      </c>
      <c r="H46" s="92">
        <v>70</v>
      </c>
      <c r="I46" s="92">
        <v>420</v>
      </c>
      <c r="J46" s="114">
        <v>260787.89000000022</v>
      </c>
      <c r="K46" s="148"/>
    </row>
    <row r="47" spans="1:11" s="146" customFormat="1" ht="26" x14ac:dyDescent="0.3">
      <c r="A47" s="111" t="s">
        <v>30</v>
      </c>
      <c r="B47" s="111" t="s">
        <v>237</v>
      </c>
      <c r="C47" s="120">
        <v>700908</v>
      </c>
      <c r="D47" s="124"/>
      <c r="E47" s="122"/>
      <c r="F47" s="124"/>
      <c r="G47" s="122"/>
      <c r="H47" s="124">
        <v>40</v>
      </c>
      <c r="I47" s="124">
        <v>409</v>
      </c>
      <c r="J47" s="122">
        <v>266487.93000000034</v>
      </c>
      <c r="K47" s="148"/>
    </row>
    <row r="48" spans="1:11" s="146" customFormat="1" ht="26" x14ac:dyDescent="0.3">
      <c r="A48" s="111" t="s">
        <v>30</v>
      </c>
      <c r="B48" s="111" t="s">
        <v>226</v>
      </c>
      <c r="C48" s="120"/>
      <c r="D48" s="124"/>
      <c r="E48" s="122"/>
      <c r="F48" s="124"/>
      <c r="G48" s="122"/>
      <c r="H48" s="124"/>
      <c r="I48" s="124"/>
      <c r="J48" s="122"/>
      <c r="K48" s="148"/>
    </row>
    <row r="49" spans="1:11" s="146" customFormat="1" ht="26" x14ac:dyDescent="0.3">
      <c r="A49" s="111" t="s">
        <v>30</v>
      </c>
      <c r="B49" s="111" t="s">
        <v>226</v>
      </c>
      <c r="C49" s="129"/>
      <c r="D49" s="92"/>
      <c r="E49" s="114"/>
      <c r="F49" s="92"/>
      <c r="G49" s="114"/>
      <c r="H49" s="92"/>
      <c r="I49" s="92"/>
      <c r="J49" s="114"/>
      <c r="K49" s="148"/>
    </row>
    <row r="50" spans="1:11" s="146" customFormat="1" ht="26" x14ac:dyDescent="0.3">
      <c r="A50" s="111" t="s">
        <v>30</v>
      </c>
      <c r="B50" s="111" t="s">
        <v>226</v>
      </c>
      <c r="C50" s="129"/>
      <c r="D50" s="92"/>
      <c r="E50" s="114"/>
      <c r="F50" s="92"/>
      <c r="G50" s="114"/>
      <c r="H50" s="92"/>
      <c r="I50" s="92"/>
      <c r="J50" s="114"/>
      <c r="K50" s="148"/>
    </row>
    <row r="51" spans="1:11" s="146" customFormat="1" ht="26" x14ac:dyDescent="0.3">
      <c r="A51" s="111" t="s">
        <v>67</v>
      </c>
      <c r="B51" s="111" t="s">
        <v>14</v>
      </c>
      <c r="C51" s="129"/>
      <c r="D51" s="92"/>
      <c r="E51" s="114"/>
      <c r="F51" s="92"/>
      <c r="G51" s="114"/>
      <c r="H51" s="92"/>
      <c r="I51" s="92"/>
      <c r="J51" s="114"/>
      <c r="K51" s="148"/>
    </row>
    <row r="52" spans="1:11" s="146" customFormat="1" ht="26" x14ac:dyDescent="0.3">
      <c r="A52" s="111" t="s">
        <v>9</v>
      </c>
      <c r="B52" s="111" t="s">
        <v>227</v>
      </c>
      <c r="C52" s="129"/>
      <c r="D52" s="92"/>
      <c r="E52" s="114"/>
      <c r="F52" s="92"/>
      <c r="G52" s="114"/>
      <c r="H52" s="92"/>
      <c r="I52" s="92"/>
      <c r="J52" s="114"/>
      <c r="K52" s="148"/>
    </row>
    <row r="53" spans="1:11" s="146" customFormat="1" ht="30" customHeight="1" x14ac:dyDescent="0.3">
      <c r="A53" s="119" t="s">
        <v>9</v>
      </c>
      <c r="B53" s="119" t="s">
        <v>19</v>
      </c>
      <c r="C53" s="129"/>
      <c r="D53" s="92"/>
      <c r="E53" s="114"/>
      <c r="F53" s="92"/>
      <c r="G53" s="114"/>
      <c r="H53" s="92"/>
      <c r="I53" s="92"/>
      <c r="J53" s="114"/>
      <c r="K53" s="148"/>
    </row>
    <row r="54" spans="1:11" s="146" customFormat="1" ht="52" x14ac:dyDescent="0.3">
      <c r="A54" s="111" t="s">
        <v>69</v>
      </c>
      <c r="B54" s="111" t="s">
        <v>78</v>
      </c>
      <c r="C54" s="129"/>
      <c r="D54" s="92"/>
      <c r="E54" s="114"/>
      <c r="F54" s="92"/>
      <c r="G54" s="114"/>
      <c r="H54" s="92"/>
      <c r="I54" s="92"/>
      <c r="J54" s="114"/>
      <c r="K54" s="148"/>
    </row>
    <row r="55" spans="1:11" ht="24" customHeight="1" x14ac:dyDescent="0.35">
      <c r="D55" s="151"/>
      <c r="E55" s="152"/>
      <c r="F55" s="151"/>
      <c r="G55" s="152"/>
      <c r="I55" s="151"/>
      <c r="J55" s="98"/>
    </row>
    <row r="56" spans="1:11" s="156" customFormat="1" x14ac:dyDescent="0.3">
      <c r="A56" s="98"/>
      <c r="B56" s="98"/>
      <c r="C56" s="153" t="s">
        <v>238</v>
      </c>
      <c r="D56" s="154">
        <f t="shared" ref="D56:J56" si="0">SUM(D5:D54)</f>
        <v>2</v>
      </c>
      <c r="E56" s="155">
        <f t="shared" si="0"/>
        <v>626.16</v>
      </c>
      <c r="F56" s="154">
        <f t="shared" si="0"/>
        <v>17</v>
      </c>
      <c r="G56" s="155">
        <f t="shared" si="0"/>
        <v>16487.62</v>
      </c>
      <c r="H56" s="154">
        <f t="shared" si="0"/>
        <v>273</v>
      </c>
      <c r="I56" s="154">
        <f t="shared" si="0"/>
        <v>1869</v>
      </c>
      <c r="J56" s="155">
        <f t="shared" si="0"/>
        <v>1167158.0300000014</v>
      </c>
    </row>
    <row r="57" spans="1:11" x14ac:dyDescent="0.35">
      <c r="C57" s="130"/>
      <c r="D57" s="151"/>
      <c r="E57" s="152"/>
      <c r="F57" s="151"/>
      <c r="G57" s="152"/>
      <c r="I57" s="151"/>
      <c r="J57" s="98"/>
    </row>
    <row r="58" spans="1:11" x14ac:dyDescent="0.35">
      <c r="B58" s="157" t="s">
        <v>194</v>
      </c>
      <c r="C58" s="158" t="s">
        <v>195</v>
      </c>
      <c r="D58" s="91" t="s">
        <v>196</v>
      </c>
      <c r="F58" s="343"/>
      <c r="G58" s="343"/>
      <c r="J58" s="98"/>
    </row>
    <row r="59" spans="1:11" ht="26" x14ac:dyDescent="0.35">
      <c r="B59" s="159" t="s">
        <v>197</v>
      </c>
      <c r="C59" s="160">
        <f>D56+F56+H56+I56</f>
        <v>2161</v>
      </c>
      <c r="D59" s="114">
        <f>J56+G56+E56</f>
        <v>1184271.8100000015</v>
      </c>
      <c r="G59" s="98"/>
      <c r="J59" s="98"/>
    </row>
    <row r="60" spans="1:11" x14ac:dyDescent="0.35">
      <c r="B60" s="159" t="s">
        <v>198</v>
      </c>
      <c r="C60" s="160">
        <f>F56</f>
        <v>17</v>
      </c>
      <c r="D60" s="114">
        <f>G56</f>
        <v>16487.62</v>
      </c>
      <c r="G60" s="98"/>
      <c r="J60" s="98"/>
    </row>
    <row r="61" spans="1:11" x14ac:dyDescent="0.35">
      <c r="B61" s="159" t="s">
        <v>199</v>
      </c>
      <c r="C61" s="160">
        <f>D56+I56</f>
        <v>1871</v>
      </c>
      <c r="D61" s="114">
        <f>J56+E56</f>
        <v>1167784.1900000013</v>
      </c>
      <c r="J61" s="98"/>
    </row>
    <row r="62" spans="1:11" x14ac:dyDescent="0.35">
      <c r="B62" s="159" t="s">
        <v>200</v>
      </c>
      <c r="C62" s="160">
        <f>I56+D56+F56</f>
        <v>1888</v>
      </c>
      <c r="D62" s="114">
        <f>J56+G56+E56</f>
        <v>1184271.8100000015</v>
      </c>
    </row>
    <row r="63" spans="1:11" x14ac:dyDescent="0.35">
      <c r="C63" s="152"/>
    </row>
    <row r="64" spans="1:11" x14ac:dyDescent="0.35">
      <c r="B64" s="157" t="s">
        <v>70</v>
      </c>
      <c r="C64" s="158" t="s">
        <v>195</v>
      </c>
      <c r="D64" s="91" t="s">
        <v>196</v>
      </c>
    </row>
    <row r="65" spans="2:5" ht="26" x14ac:dyDescent="0.35">
      <c r="B65" s="159" t="s">
        <v>197</v>
      </c>
      <c r="C65" s="160">
        <f>F46+H46+I46+I47+H47+F47</f>
        <v>941</v>
      </c>
      <c r="D65" s="114">
        <f>G46+J46+J47+G47</f>
        <v>529395.82000000053</v>
      </c>
    </row>
    <row r="66" spans="2:5" x14ac:dyDescent="0.35">
      <c r="B66" s="159" t="s">
        <v>198</v>
      </c>
      <c r="C66" s="160">
        <f>F46+F47</f>
        <v>2</v>
      </c>
      <c r="D66" s="114">
        <f>G47+G46</f>
        <v>2120</v>
      </c>
    </row>
    <row r="67" spans="2:5" x14ac:dyDescent="0.35">
      <c r="B67" s="159" t="s">
        <v>199</v>
      </c>
      <c r="C67" s="160">
        <f>I46+I47</f>
        <v>829</v>
      </c>
      <c r="D67" s="114">
        <f>J46+J47</f>
        <v>527275.82000000053</v>
      </c>
    </row>
    <row r="68" spans="2:5" x14ac:dyDescent="0.35">
      <c r="B68" s="159" t="s">
        <v>200</v>
      </c>
      <c r="C68" s="160">
        <f>I46+I47+F46+F47</f>
        <v>831</v>
      </c>
      <c r="D68" s="114">
        <f>J46+J47+G46+G47</f>
        <v>529395.82000000053</v>
      </c>
    </row>
    <row r="69" spans="2:5" x14ac:dyDescent="0.35">
      <c r="B69" s="161"/>
      <c r="C69" s="152"/>
      <c r="D69" s="151"/>
    </row>
    <row r="70" spans="2:5" x14ac:dyDescent="0.35">
      <c r="B70" s="157" t="s">
        <v>230</v>
      </c>
      <c r="C70" s="158" t="s">
        <v>195</v>
      </c>
      <c r="D70" s="91" t="s">
        <v>196</v>
      </c>
    </row>
    <row r="71" spans="2:5" ht="26" x14ac:dyDescent="0.35">
      <c r="B71" s="159" t="s">
        <v>197</v>
      </c>
      <c r="C71" s="160">
        <f>C59-C65</f>
        <v>1220</v>
      </c>
      <c r="D71" s="114">
        <f>D59-D65</f>
        <v>654875.99000000092</v>
      </c>
    </row>
    <row r="72" spans="2:5" x14ac:dyDescent="0.35">
      <c r="B72" s="159" t="s">
        <v>198</v>
      </c>
      <c r="C72" s="160">
        <f t="shared" ref="C72:D74" si="1">C60-C66</f>
        <v>15</v>
      </c>
      <c r="D72" s="114">
        <f t="shared" si="1"/>
        <v>14367.619999999999</v>
      </c>
    </row>
    <row r="73" spans="2:5" x14ac:dyDescent="0.35">
      <c r="B73" s="159" t="s">
        <v>199</v>
      </c>
      <c r="C73" s="160">
        <f t="shared" si="1"/>
        <v>1042</v>
      </c>
      <c r="D73" s="114">
        <f t="shared" si="1"/>
        <v>640508.37000000081</v>
      </c>
    </row>
    <row r="74" spans="2:5" x14ac:dyDescent="0.35">
      <c r="B74" s="159" t="s">
        <v>200</v>
      </c>
      <c r="C74" s="160">
        <f t="shared" si="1"/>
        <v>1057</v>
      </c>
      <c r="D74" s="114">
        <f t="shared" si="1"/>
        <v>654875.99000000092</v>
      </c>
    </row>
    <row r="75" spans="2:5" x14ac:dyDescent="0.35">
      <c r="D75" s="98"/>
      <c r="E75" s="152"/>
    </row>
  </sheetData>
  <mergeCells count="1">
    <mergeCell ref="F58:G58"/>
  </mergeCells>
  <conditionalFormatting sqref="C59:D62">
    <cfRule type="cellIs" dxfId="159" priority="5" stopIfTrue="1" operator="equal">
      <formula>"&lt;&gt;"""""</formula>
    </cfRule>
  </conditionalFormatting>
  <conditionalFormatting sqref="C65:D68">
    <cfRule type="cellIs" dxfId="158" priority="4" stopIfTrue="1" operator="equal">
      <formula>"&lt;&gt;"""""</formula>
    </cfRule>
  </conditionalFormatting>
  <conditionalFormatting sqref="C71:D74">
    <cfRule type="cellIs" dxfId="157" priority="3" stopIfTrue="1" operator="equal">
      <formula>"&lt;&gt;"""""</formula>
    </cfRule>
  </conditionalFormatting>
  <conditionalFormatting sqref="C5:J54">
    <cfRule type="cellIs" dxfId="156" priority="2" stopIfTrue="1" operator="equal">
      <formula>"&lt;&gt;"""""</formula>
    </cfRule>
  </conditionalFormatting>
  <conditionalFormatting sqref="C56:J56">
    <cfRule type="cellIs" dxfId="155" priority="1" stopIfTrue="1" operator="equal">
      <formula>"&lt;&gt;"""""</formula>
    </cfRule>
  </conditionalFormatting>
  <conditionalFormatting sqref="K23:K26">
    <cfRule type="cellIs" dxfId="154" priority="6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3454-A71F-401C-9DD1-106B47BEDC16}">
  <dimension ref="A1:K49"/>
  <sheetViews>
    <sheetView topLeftCell="A19" workbookViewId="0">
      <selection activeCell="L17" sqref="L17"/>
    </sheetView>
  </sheetViews>
  <sheetFormatPr defaultColWidth="9.1796875" defaultRowHeight="13" x14ac:dyDescent="0.35"/>
  <cols>
    <col min="1" max="1" width="35.7265625" style="98" customWidth="1"/>
    <col min="2" max="2" width="42.81640625" style="98" customWidth="1"/>
    <col min="3" max="3" width="16.7265625" style="98" customWidth="1"/>
    <col min="4" max="10" width="14.26953125" style="98" customWidth="1"/>
    <col min="11" max="11" width="10.54296875" style="98" bestFit="1" customWidth="1"/>
    <col min="12" max="16384" width="9.1796875" style="98"/>
  </cols>
  <sheetData>
    <row r="1" spans="1:11" s="145" customFormat="1" x14ac:dyDescent="0.3">
      <c r="A1" s="105" t="s">
        <v>201</v>
      </c>
      <c r="B1" s="181" t="s">
        <v>66</v>
      </c>
      <c r="D1" s="143"/>
      <c r="E1" s="143"/>
      <c r="F1" s="143"/>
      <c r="G1" s="143"/>
      <c r="H1" s="143"/>
      <c r="I1" s="143"/>
    </row>
    <row r="2" spans="1:11" s="145" customFormat="1" x14ac:dyDescent="0.3">
      <c r="A2" s="105" t="s">
        <v>203</v>
      </c>
      <c r="B2" s="181">
        <v>2023</v>
      </c>
      <c r="C2" s="202"/>
      <c r="D2" s="143"/>
      <c r="E2" s="143"/>
      <c r="F2" s="143"/>
      <c r="G2" s="143"/>
      <c r="H2" s="143"/>
      <c r="I2" s="143"/>
    </row>
    <row r="3" spans="1:11" x14ac:dyDescent="0.35">
      <c r="A3" s="130"/>
      <c r="B3" s="101"/>
      <c r="C3" s="101"/>
      <c r="D3" s="104"/>
      <c r="E3" s="104"/>
      <c r="F3" s="104"/>
      <c r="G3" s="104"/>
      <c r="H3" s="104"/>
      <c r="I3" s="104"/>
    </row>
    <row r="4" spans="1:11" s="145" customFormat="1" ht="26" x14ac:dyDescent="0.3">
      <c r="A4" s="105" t="s">
        <v>185</v>
      </c>
      <c r="B4" s="105" t="s">
        <v>186</v>
      </c>
      <c r="C4" s="203" t="s">
        <v>187</v>
      </c>
      <c r="D4" s="105" t="s">
        <v>206</v>
      </c>
      <c r="E4" s="105" t="s">
        <v>207</v>
      </c>
      <c r="F4" s="105" t="s">
        <v>208</v>
      </c>
      <c r="G4" s="105" t="s">
        <v>209</v>
      </c>
      <c r="H4" s="105" t="s">
        <v>210</v>
      </c>
      <c r="I4" s="105" t="s">
        <v>204</v>
      </c>
      <c r="J4" s="105" t="s">
        <v>205</v>
      </c>
    </row>
    <row r="5" spans="1:11" s="147" customFormat="1" ht="52" x14ac:dyDescent="0.3">
      <c r="A5" s="111" t="s">
        <v>53</v>
      </c>
      <c r="B5" s="111" t="s">
        <v>258</v>
      </c>
      <c r="C5" s="129">
        <v>701489</v>
      </c>
      <c r="D5" s="116"/>
      <c r="E5" s="205"/>
      <c r="F5" s="125"/>
      <c r="G5" s="204"/>
      <c r="H5" s="125">
        <v>1</v>
      </c>
      <c r="I5" s="125">
        <v>1</v>
      </c>
      <c r="J5" s="204">
        <v>1712.54</v>
      </c>
    </row>
    <row r="6" spans="1:11" s="147" customFormat="1" ht="26" x14ac:dyDescent="0.3">
      <c r="A6" s="111" t="s">
        <v>37</v>
      </c>
      <c r="B6" s="111" t="s">
        <v>240</v>
      </c>
      <c r="C6" s="129"/>
      <c r="D6" s="116"/>
      <c r="E6" s="205"/>
      <c r="F6" s="116"/>
      <c r="G6" s="205"/>
      <c r="H6" s="116"/>
      <c r="I6" s="116"/>
      <c r="J6" s="205"/>
    </row>
    <row r="7" spans="1:11" s="147" customFormat="1" ht="39" x14ac:dyDescent="0.3">
      <c r="A7" s="111" t="s">
        <v>29</v>
      </c>
      <c r="B7" s="111" t="s">
        <v>256</v>
      </c>
      <c r="C7" s="120"/>
      <c r="D7" s="116"/>
      <c r="E7" s="205"/>
      <c r="F7" s="116"/>
      <c r="G7" s="205"/>
      <c r="H7" s="116"/>
      <c r="I7" s="116"/>
      <c r="J7" s="205"/>
    </row>
    <row r="8" spans="1:11" s="147" customFormat="1" ht="26" x14ac:dyDescent="0.3">
      <c r="A8" s="111" t="s">
        <v>375</v>
      </c>
      <c r="B8" s="119" t="s">
        <v>378</v>
      </c>
      <c r="C8" s="120">
        <v>701515</v>
      </c>
      <c r="D8" s="125"/>
      <c r="E8" s="204"/>
      <c r="F8" s="125">
        <v>17</v>
      </c>
      <c r="G8" s="204">
        <v>18149.86</v>
      </c>
      <c r="H8" s="125">
        <v>22</v>
      </c>
      <c r="I8" s="125">
        <v>138</v>
      </c>
      <c r="J8" s="204">
        <v>242837.95000000022</v>
      </c>
    </row>
    <row r="9" spans="1:11" s="147" customFormat="1" ht="39" x14ac:dyDescent="0.3">
      <c r="A9" s="206" t="s">
        <v>56</v>
      </c>
      <c r="B9" s="206" t="s">
        <v>57</v>
      </c>
      <c r="C9" s="120">
        <v>701509</v>
      </c>
      <c r="D9" s="125"/>
      <c r="E9" s="204"/>
      <c r="F9" s="125">
        <v>22</v>
      </c>
      <c r="G9" s="204">
        <v>23771.280000000002</v>
      </c>
      <c r="H9" s="125">
        <v>39</v>
      </c>
      <c r="I9" s="125">
        <v>231</v>
      </c>
      <c r="J9" s="204">
        <v>320922.01000000123</v>
      </c>
      <c r="K9" s="207"/>
    </row>
    <row r="10" spans="1:11" s="147" customFormat="1" ht="39" x14ac:dyDescent="0.3">
      <c r="A10" s="111" t="s">
        <v>59</v>
      </c>
      <c r="B10" s="111" t="s">
        <v>269</v>
      </c>
      <c r="C10" s="129"/>
      <c r="D10" s="116"/>
      <c r="E10" s="205"/>
      <c r="F10" s="116"/>
      <c r="G10" s="205"/>
      <c r="H10" s="116"/>
      <c r="I10" s="116"/>
      <c r="J10" s="205"/>
    </row>
    <row r="11" spans="1:11" s="147" customFormat="1" ht="39" x14ac:dyDescent="0.3">
      <c r="A11" s="111" t="s">
        <v>9</v>
      </c>
      <c r="B11" s="119" t="s">
        <v>12</v>
      </c>
      <c r="C11" s="129"/>
      <c r="D11" s="116"/>
      <c r="E11" s="205"/>
      <c r="F11" s="116"/>
      <c r="G11" s="205"/>
      <c r="H11" s="116"/>
      <c r="I11" s="116"/>
      <c r="J11" s="205"/>
    </row>
    <row r="12" spans="1:11" s="147" customFormat="1" ht="39" x14ac:dyDescent="0.3">
      <c r="A12" s="111" t="s">
        <v>9</v>
      </c>
      <c r="B12" s="119" t="s">
        <v>270</v>
      </c>
      <c r="C12" s="120">
        <v>701487</v>
      </c>
      <c r="D12" s="125"/>
      <c r="E12" s="204"/>
      <c r="F12" s="125"/>
      <c r="G12" s="204"/>
      <c r="H12" s="125"/>
      <c r="I12" s="125">
        <v>1</v>
      </c>
      <c r="J12" s="204">
        <v>2946.95</v>
      </c>
    </row>
    <row r="13" spans="1:11" s="147" customFormat="1" ht="26" x14ac:dyDescent="0.3">
      <c r="A13" s="111" t="s">
        <v>9</v>
      </c>
      <c r="B13" s="111" t="s">
        <v>233</v>
      </c>
      <c r="C13" s="120"/>
      <c r="D13" s="125"/>
      <c r="E13" s="204"/>
      <c r="F13" s="125"/>
      <c r="G13" s="204"/>
      <c r="H13" s="125"/>
      <c r="I13" s="125"/>
      <c r="J13" s="204"/>
    </row>
    <row r="14" spans="1:11" s="147" customFormat="1" ht="26" x14ac:dyDescent="0.3">
      <c r="A14" s="111" t="s">
        <v>375</v>
      </c>
      <c r="B14" s="111" t="s">
        <v>381</v>
      </c>
      <c r="C14" s="120"/>
      <c r="D14" s="125"/>
      <c r="E14" s="204"/>
      <c r="F14" s="125"/>
      <c r="G14" s="204"/>
      <c r="H14" s="125"/>
      <c r="I14" s="125"/>
      <c r="J14" s="204"/>
    </row>
    <row r="15" spans="1:11" s="147" customFormat="1" ht="26" x14ac:dyDescent="0.3">
      <c r="A15" s="111" t="s">
        <v>29</v>
      </c>
      <c r="B15" s="119" t="s">
        <v>376</v>
      </c>
      <c r="C15" s="129">
        <v>701479</v>
      </c>
      <c r="D15" s="116"/>
      <c r="E15" s="205"/>
      <c r="F15" s="116">
        <v>2</v>
      </c>
      <c r="G15" s="205">
        <v>2165.1400000000003</v>
      </c>
      <c r="H15" s="116"/>
      <c r="I15" s="116">
        <v>4</v>
      </c>
      <c r="J15" s="205">
        <v>9352.69</v>
      </c>
    </row>
    <row r="16" spans="1:11" s="147" customFormat="1" ht="52" x14ac:dyDescent="0.3">
      <c r="A16" s="111" t="s">
        <v>18</v>
      </c>
      <c r="B16" s="111" t="s">
        <v>50</v>
      </c>
      <c r="C16" s="129"/>
      <c r="D16" s="116"/>
      <c r="E16" s="205"/>
      <c r="F16" s="116"/>
      <c r="G16" s="205"/>
      <c r="H16" s="116"/>
      <c r="I16" s="116"/>
      <c r="J16" s="205"/>
    </row>
    <row r="17" spans="1:10" s="147" customFormat="1" ht="39" x14ac:dyDescent="0.3">
      <c r="A17" s="111" t="s">
        <v>23</v>
      </c>
      <c r="B17" s="111" t="s">
        <v>24</v>
      </c>
      <c r="C17" s="129">
        <v>701549</v>
      </c>
      <c r="D17" s="116"/>
      <c r="E17" s="205"/>
      <c r="F17" s="116"/>
      <c r="G17" s="205"/>
      <c r="H17" s="116"/>
      <c r="I17" s="116">
        <v>1</v>
      </c>
      <c r="J17" s="205">
        <v>457</v>
      </c>
    </row>
    <row r="18" spans="1:10" s="147" customFormat="1" ht="39" x14ac:dyDescent="0.3">
      <c r="A18" s="111" t="s">
        <v>51</v>
      </c>
      <c r="B18" s="111" t="s">
        <v>365</v>
      </c>
      <c r="C18" s="129"/>
      <c r="D18" s="116"/>
      <c r="E18" s="205"/>
      <c r="F18" s="116"/>
      <c r="G18" s="205"/>
      <c r="H18" s="116"/>
      <c r="I18" s="116"/>
      <c r="J18" s="205"/>
    </row>
    <row r="19" spans="1:10" s="147" customFormat="1" ht="26" x14ac:dyDescent="0.3">
      <c r="A19" s="111" t="s">
        <v>51</v>
      </c>
      <c r="B19" s="111" t="s">
        <v>52</v>
      </c>
      <c r="C19" s="129"/>
      <c r="D19" s="116"/>
      <c r="E19" s="205"/>
      <c r="F19" s="116"/>
      <c r="G19" s="205"/>
      <c r="H19" s="116"/>
      <c r="I19" s="116"/>
      <c r="J19" s="205"/>
    </row>
    <row r="20" spans="1:10" s="147" customFormat="1" ht="39" x14ac:dyDescent="0.3">
      <c r="A20" s="111" t="s">
        <v>51</v>
      </c>
      <c r="B20" s="111" t="s">
        <v>366</v>
      </c>
      <c r="C20" s="129"/>
      <c r="D20" s="116"/>
      <c r="E20" s="205"/>
      <c r="F20" s="116"/>
      <c r="G20" s="205"/>
      <c r="H20" s="116"/>
      <c r="I20" s="116"/>
      <c r="J20" s="205"/>
    </row>
    <row r="21" spans="1:10" s="147" customFormat="1" ht="39" x14ac:dyDescent="0.3">
      <c r="A21" s="111" t="s">
        <v>51</v>
      </c>
      <c r="B21" s="111" t="s">
        <v>367</v>
      </c>
      <c r="C21" s="129"/>
      <c r="D21" s="116"/>
      <c r="E21" s="205"/>
      <c r="F21" s="116"/>
      <c r="G21" s="205"/>
      <c r="H21" s="116"/>
      <c r="I21" s="116"/>
      <c r="J21" s="205"/>
    </row>
    <row r="22" spans="1:10" s="147" customFormat="1" ht="65" x14ac:dyDescent="0.3">
      <c r="A22" s="111" t="s">
        <v>21</v>
      </c>
      <c r="B22" s="111" t="s">
        <v>58</v>
      </c>
      <c r="C22" s="119"/>
      <c r="D22" s="116"/>
      <c r="E22" s="205"/>
      <c r="F22" s="116"/>
      <c r="G22" s="205"/>
      <c r="H22" s="116"/>
      <c r="I22" s="116"/>
      <c r="J22" s="205"/>
    </row>
    <row r="23" spans="1:10" s="147" customFormat="1" ht="26" x14ac:dyDescent="0.3">
      <c r="A23" s="111" t="s">
        <v>21</v>
      </c>
      <c r="B23" s="111" t="s">
        <v>372</v>
      </c>
      <c r="C23" s="119"/>
      <c r="D23" s="116"/>
      <c r="E23" s="205"/>
      <c r="F23" s="116"/>
      <c r="G23" s="205"/>
      <c r="H23" s="116"/>
      <c r="I23" s="116"/>
      <c r="J23" s="205"/>
    </row>
    <row r="24" spans="1:10" s="147" customFormat="1" ht="26" x14ac:dyDescent="0.3">
      <c r="A24" s="111" t="s">
        <v>9</v>
      </c>
      <c r="B24" s="111" t="s">
        <v>233</v>
      </c>
      <c r="C24" s="129"/>
      <c r="D24" s="116"/>
      <c r="E24" s="205"/>
      <c r="F24" s="116"/>
      <c r="G24" s="205"/>
      <c r="H24" s="116"/>
      <c r="I24" s="116"/>
      <c r="J24" s="205"/>
    </row>
    <row r="25" spans="1:10" s="147" customFormat="1" x14ac:dyDescent="0.3">
      <c r="A25" s="111" t="s">
        <v>395</v>
      </c>
      <c r="B25" s="111" t="s">
        <v>396</v>
      </c>
      <c r="C25" s="119">
        <v>701451</v>
      </c>
      <c r="D25" s="116"/>
      <c r="E25" s="205"/>
      <c r="F25" s="116"/>
      <c r="G25" s="205"/>
      <c r="H25" s="116"/>
      <c r="I25" s="116">
        <v>1</v>
      </c>
      <c r="J25" s="205">
        <v>2786.95</v>
      </c>
    </row>
    <row r="26" spans="1:10" s="147" customFormat="1" x14ac:dyDescent="0.3">
      <c r="A26" s="111" t="s">
        <v>395</v>
      </c>
      <c r="B26" s="111" t="s">
        <v>397</v>
      </c>
      <c r="C26" s="119">
        <v>701453</v>
      </c>
      <c r="D26" s="116"/>
      <c r="E26" s="205"/>
      <c r="F26" s="116">
        <v>1</v>
      </c>
      <c r="G26" s="205">
        <v>1060</v>
      </c>
      <c r="H26" s="116">
        <v>1</v>
      </c>
      <c r="I26" s="116"/>
      <c r="J26" s="205"/>
    </row>
    <row r="27" spans="1:10" s="147" customFormat="1" ht="26" x14ac:dyDescent="0.3">
      <c r="A27" s="111" t="s">
        <v>25</v>
      </c>
      <c r="B27" s="111" t="s">
        <v>38</v>
      </c>
      <c r="C27" s="119"/>
      <c r="D27" s="116"/>
      <c r="E27" s="205"/>
      <c r="F27" s="116"/>
      <c r="G27" s="205"/>
      <c r="H27" s="116"/>
      <c r="I27" s="116"/>
      <c r="J27" s="205"/>
    </row>
    <row r="28" spans="1:10" s="147" customFormat="1" ht="39" x14ac:dyDescent="0.3">
      <c r="A28" s="111" t="s">
        <v>25</v>
      </c>
      <c r="B28" s="111" t="s">
        <v>62</v>
      </c>
      <c r="C28" s="119"/>
      <c r="D28" s="116"/>
      <c r="E28" s="205"/>
      <c r="F28" s="116"/>
      <c r="G28" s="205"/>
      <c r="H28" s="116"/>
      <c r="I28" s="116"/>
      <c r="J28" s="205"/>
    </row>
    <row r="29" spans="1:10" s="147" customFormat="1" ht="39" x14ac:dyDescent="0.3">
      <c r="A29" s="111" t="s">
        <v>25</v>
      </c>
      <c r="B29" s="111" t="s">
        <v>40</v>
      </c>
      <c r="C29" s="119"/>
      <c r="D29" s="116"/>
      <c r="E29" s="205"/>
      <c r="F29" s="116"/>
      <c r="G29" s="205"/>
      <c r="H29" s="116"/>
      <c r="I29" s="116"/>
      <c r="J29" s="205"/>
    </row>
    <row r="30" spans="1:10" s="147" customFormat="1" x14ac:dyDescent="0.3">
      <c r="A30" s="111" t="s">
        <v>395</v>
      </c>
      <c r="B30" s="111" t="s">
        <v>400</v>
      </c>
      <c r="C30" s="119">
        <v>701459</v>
      </c>
      <c r="D30" s="116"/>
      <c r="E30" s="205"/>
      <c r="F30" s="116">
        <v>1</v>
      </c>
      <c r="G30" s="205">
        <v>1900</v>
      </c>
      <c r="H30" s="116"/>
      <c r="I30" s="116"/>
      <c r="J30" s="205"/>
    </row>
    <row r="31" spans="1:10" s="147" customFormat="1" x14ac:dyDescent="0.3">
      <c r="A31" s="111" t="s">
        <v>395</v>
      </c>
      <c r="B31" s="111" t="s">
        <v>401</v>
      </c>
      <c r="C31" s="119">
        <v>701461</v>
      </c>
      <c r="D31" s="116"/>
      <c r="E31" s="205"/>
      <c r="F31" s="116"/>
      <c r="G31" s="205"/>
      <c r="H31" s="116"/>
      <c r="I31" s="116">
        <v>1</v>
      </c>
      <c r="J31" s="205">
        <v>2682.15</v>
      </c>
    </row>
    <row r="32" spans="1:10" s="147" customFormat="1" ht="39" x14ac:dyDescent="0.3">
      <c r="A32" s="111" t="s">
        <v>25</v>
      </c>
      <c r="B32" s="111" t="s">
        <v>42</v>
      </c>
      <c r="C32" s="119"/>
      <c r="D32" s="116"/>
      <c r="E32" s="205"/>
      <c r="F32" s="116"/>
      <c r="G32" s="205"/>
      <c r="H32" s="116"/>
      <c r="I32" s="116"/>
      <c r="J32" s="205"/>
    </row>
    <row r="33" spans="1:10" s="147" customFormat="1" ht="39" x14ac:dyDescent="0.3">
      <c r="A33" s="111" t="s">
        <v>25</v>
      </c>
      <c r="B33" s="111" t="s">
        <v>43</v>
      </c>
      <c r="C33" s="119"/>
      <c r="D33" s="116"/>
      <c r="E33" s="205"/>
      <c r="F33" s="116"/>
      <c r="G33" s="205"/>
      <c r="H33" s="116"/>
      <c r="I33" s="116"/>
      <c r="J33" s="205"/>
    </row>
    <row r="34" spans="1:10" s="147" customFormat="1" x14ac:dyDescent="0.3">
      <c r="A34" s="111" t="s">
        <v>395</v>
      </c>
      <c r="B34" s="111" t="s">
        <v>404</v>
      </c>
      <c r="C34" s="119">
        <v>701467</v>
      </c>
      <c r="D34" s="116"/>
      <c r="E34" s="205"/>
      <c r="F34" s="116"/>
      <c r="G34" s="205"/>
      <c r="H34" s="116">
        <v>1</v>
      </c>
      <c r="I34" s="116"/>
      <c r="J34" s="205"/>
    </row>
    <row r="35" spans="1:10" s="147" customFormat="1" x14ac:dyDescent="0.3">
      <c r="A35" s="111" t="s">
        <v>395</v>
      </c>
      <c r="B35" s="111" t="s">
        <v>405</v>
      </c>
      <c r="C35" s="119">
        <v>701469</v>
      </c>
      <c r="D35" s="116"/>
      <c r="E35" s="205"/>
      <c r="F35" s="116"/>
      <c r="G35" s="205"/>
      <c r="H35" s="116"/>
      <c r="I35" s="116">
        <v>1</v>
      </c>
      <c r="J35" s="205">
        <v>571.54999999999995</v>
      </c>
    </row>
    <row r="36" spans="1:10" s="147" customFormat="1" x14ac:dyDescent="0.3">
      <c r="A36" s="111" t="s">
        <v>395</v>
      </c>
      <c r="B36" s="111" t="s">
        <v>406</v>
      </c>
      <c r="C36" s="119">
        <v>701471</v>
      </c>
      <c r="D36" s="116"/>
      <c r="E36" s="205"/>
      <c r="F36" s="116"/>
      <c r="G36" s="205"/>
      <c r="H36" s="116"/>
      <c r="I36" s="116">
        <v>2</v>
      </c>
      <c r="J36" s="205">
        <v>2990.2799999999997</v>
      </c>
    </row>
    <row r="37" spans="1:10" s="147" customFormat="1" x14ac:dyDescent="0.3">
      <c r="A37" s="111" t="s">
        <v>395</v>
      </c>
      <c r="B37" s="111" t="s">
        <v>407</v>
      </c>
      <c r="C37" s="119">
        <v>701473</v>
      </c>
      <c r="D37" s="116"/>
      <c r="E37" s="205"/>
      <c r="F37" s="116"/>
      <c r="G37" s="205"/>
      <c r="H37" s="116"/>
      <c r="I37" s="116">
        <v>1</v>
      </c>
      <c r="J37" s="205">
        <v>770.5</v>
      </c>
    </row>
    <row r="38" spans="1:10" s="147" customFormat="1" ht="26" x14ac:dyDescent="0.3">
      <c r="A38" s="111" t="s">
        <v>25</v>
      </c>
      <c r="B38" s="111" t="s">
        <v>47</v>
      </c>
      <c r="C38" s="119"/>
      <c r="D38" s="116"/>
      <c r="E38" s="205"/>
      <c r="F38" s="116"/>
      <c r="G38" s="205"/>
      <c r="H38" s="116"/>
      <c r="I38" s="116"/>
      <c r="J38" s="205"/>
    </row>
    <row r="39" spans="1:10" s="147" customFormat="1" ht="26" x14ac:dyDescent="0.3">
      <c r="A39" s="111" t="s">
        <v>25</v>
      </c>
      <c r="B39" s="111" t="s">
        <v>276</v>
      </c>
      <c r="C39" s="119"/>
      <c r="D39" s="116"/>
      <c r="E39" s="205"/>
      <c r="F39" s="116"/>
      <c r="G39" s="205"/>
      <c r="H39" s="116"/>
      <c r="I39" s="116"/>
      <c r="J39" s="205"/>
    </row>
    <row r="40" spans="1:10" s="147" customFormat="1" ht="26" x14ac:dyDescent="0.3">
      <c r="A40" s="111" t="s">
        <v>51</v>
      </c>
      <c r="B40" s="111" t="s">
        <v>368</v>
      </c>
      <c r="C40" s="129"/>
      <c r="D40" s="116"/>
      <c r="E40" s="205"/>
      <c r="F40" s="116"/>
      <c r="G40" s="205"/>
      <c r="H40" s="116"/>
      <c r="I40" s="116"/>
      <c r="J40" s="205"/>
    </row>
    <row r="41" spans="1:10" x14ac:dyDescent="0.35">
      <c r="A41" s="104"/>
      <c r="B41" s="104"/>
      <c r="C41" s="104"/>
      <c r="D41" s="96"/>
      <c r="E41" s="94"/>
      <c r="F41" s="96"/>
      <c r="G41" s="94"/>
      <c r="H41" s="96"/>
      <c r="I41" s="96"/>
      <c r="J41" s="94"/>
    </row>
    <row r="42" spans="1:10" x14ac:dyDescent="0.35">
      <c r="A42" s="104"/>
      <c r="B42" s="104"/>
      <c r="C42" s="153" t="s">
        <v>238</v>
      </c>
      <c r="D42" s="208">
        <f t="shared" ref="D42:J42" si="0">SUM(D5:D40)</f>
        <v>0</v>
      </c>
      <c r="E42" s="208">
        <f t="shared" si="0"/>
        <v>0</v>
      </c>
      <c r="F42" s="208">
        <f t="shared" si="0"/>
        <v>43</v>
      </c>
      <c r="G42" s="209">
        <f t="shared" si="0"/>
        <v>47046.28</v>
      </c>
      <c r="H42" s="208">
        <f t="shared" si="0"/>
        <v>64</v>
      </c>
      <c r="I42" s="208">
        <f t="shared" si="0"/>
        <v>382</v>
      </c>
      <c r="J42" s="209">
        <f t="shared" si="0"/>
        <v>588030.57000000135</v>
      </c>
    </row>
    <row r="43" spans="1:10" x14ac:dyDescent="0.35">
      <c r="D43" s="132"/>
      <c r="E43" s="168"/>
      <c r="F43" s="132"/>
      <c r="G43" s="168"/>
      <c r="H43" s="168"/>
      <c r="I43" s="132"/>
    </row>
    <row r="44" spans="1:10" x14ac:dyDescent="0.35">
      <c r="D44" s="132"/>
    </row>
    <row r="45" spans="1:10" x14ac:dyDescent="0.35">
      <c r="B45" s="210" t="s">
        <v>194</v>
      </c>
      <c r="C45" s="211" t="s">
        <v>195</v>
      </c>
      <c r="D45" s="220" t="s">
        <v>196</v>
      </c>
    </row>
    <row r="46" spans="1:10" ht="26" x14ac:dyDescent="0.35">
      <c r="B46" s="200" t="s">
        <v>197</v>
      </c>
      <c r="C46" s="116">
        <f>D42+F42+H42+I42</f>
        <v>489</v>
      </c>
      <c r="D46" s="205">
        <f>E42+G42+J42</f>
        <v>635076.85000000137</v>
      </c>
    </row>
    <row r="47" spans="1:10" x14ac:dyDescent="0.35">
      <c r="B47" s="200" t="s">
        <v>198</v>
      </c>
      <c r="C47" s="116">
        <f>F42</f>
        <v>43</v>
      </c>
      <c r="D47" s="205">
        <f>G42</f>
        <v>47046.28</v>
      </c>
    </row>
    <row r="48" spans="1:10" x14ac:dyDescent="0.35">
      <c r="B48" s="200" t="s">
        <v>199</v>
      </c>
      <c r="C48" s="116">
        <f>D42+I42</f>
        <v>382</v>
      </c>
      <c r="D48" s="205">
        <f>E42+J42</f>
        <v>588030.57000000135</v>
      </c>
    </row>
    <row r="49" spans="2:4" x14ac:dyDescent="0.35">
      <c r="B49" s="200" t="s">
        <v>200</v>
      </c>
      <c r="C49" s="116">
        <f>D42+I42+F42</f>
        <v>425</v>
      </c>
      <c r="D49" s="205">
        <f>E42+J42+G42</f>
        <v>635076.85000000137</v>
      </c>
    </row>
  </sheetData>
  <conditionalFormatting sqref="A5:C9">
    <cfRule type="cellIs" dxfId="153" priority="5" stopIfTrue="1" operator="equal">
      <formula>"&lt;&gt;"""""</formula>
    </cfRule>
  </conditionalFormatting>
  <conditionalFormatting sqref="A11:C14">
    <cfRule type="cellIs" dxfId="152" priority="3" stopIfTrue="1" operator="equal">
      <formula>"&lt;&gt;"""""</formula>
    </cfRule>
  </conditionalFormatting>
  <conditionalFormatting sqref="A15:H42">
    <cfRule type="cellIs" dxfId="151" priority="2" stopIfTrue="1" operator="equal">
      <formula>"&lt;&gt;"""""</formula>
    </cfRule>
  </conditionalFormatting>
  <conditionalFormatting sqref="C46:D49">
    <cfRule type="cellIs" dxfId="150" priority="6" stopIfTrue="1" operator="equal">
      <formula>"&lt;&gt;"""""</formula>
    </cfRule>
  </conditionalFormatting>
  <conditionalFormatting sqref="D5:H14">
    <cfRule type="cellIs" dxfId="149" priority="4" stopIfTrue="1" operator="equal">
      <formula>"&lt;&gt;"""""</formula>
    </cfRule>
  </conditionalFormatting>
  <conditionalFormatting sqref="I5:J42">
    <cfRule type="cellIs" dxfId="148" priority="1" stopIfTrue="1" operator="equal">
      <formula>"&lt;&gt;"""""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9</vt:i4>
      </vt:variant>
    </vt:vector>
  </HeadingPairs>
  <TitlesOfParts>
    <vt:vector size="56" baseType="lpstr">
      <vt:lpstr>Copertina</vt:lpstr>
      <vt:lpstr>n. veicoli e km</vt:lpstr>
      <vt:lpstr>PREMI KASKO 2023</vt:lpstr>
      <vt:lpstr>PREMI RCA 2023</vt:lpstr>
      <vt:lpstr>PREMI INF A 2023</vt:lpstr>
      <vt:lpstr>PREMI INF B 2023</vt:lpstr>
      <vt:lpstr>Sinisri RCA 2023</vt:lpstr>
      <vt:lpstr>Sinistri Cristalli 2023</vt:lpstr>
      <vt:lpstr>Sinistri Kasko 2023</vt:lpstr>
      <vt:lpstr>Sinistri INF A 2023</vt:lpstr>
      <vt:lpstr>Sinistri INF B 2023</vt:lpstr>
      <vt:lpstr>PREMI KASKO 2022</vt:lpstr>
      <vt:lpstr>PREMI INF A 2022</vt:lpstr>
      <vt:lpstr>PREMI INF B 2022</vt:lpstr>
      <vt:lpstr>PREMI RCA 2022</vt:lpstr>
      <vt:lpstr>Sinistri RCA 2022</vt:lpstr>
      <vt:lpstr>Sinistri Cristalli 2022</vt:lpstr>
      <vt:lpstr>Sinistri INF A 2022</vt:lpstr>
      <vt:lpstr>Sinistri INF B 2022</vt:lpstr>
      <vt:lpstr>Sinistri Kasko 2022</vt:lpstr>
      <vt:lpstr>PREMI KASKO 2021</vt:lpstr>
      <vt:lpstr>PREMI INF B  2021</vt:lpstr>
      <vt:lpstr>PREMI RCA 2021</vt:lpstr>
      <vt:lpstr>PREMI INF A  2021 </vt:lpstr>
      <vt:lpstr>Sinistri RCA 2021</vt:lpstr>
      <vt:lpstr>Sinistri Cristalli 2021</vt:lpstr>
      <vt:lpstr>Sinistri INF_A 2021</vt:lpstr>
      <vt:lpstr>Sinistri INF_B 2021</vt:lpstr>
      <vt:lpstr>Sinistri KASKO 2021</vt:lpstr>
      <vt:lpstr>PREMI KASKO 2020</vt:lpstr>
      <vt:lpstr>PREMI INF B  2020 </vt:lpstr>
      <vt:lpstr>PREMI RCA 2020</vt:lpstr>
      <vt:lpstr>PREMI INF A  2020 </vt:lpstr>
      <vt:lpstr>Sinistri RCA 2020</vt:lpstr>
      <vt:lpstr>Sinistri Cristalli 2020</vt:lpstr>
      <vt:lpstr>Sinistri INF_A 2020</vt:lpstr>
      <vt:lpstr>Sinistri INF_B 2020</vt:lpstr>
      <vt:lpstr>Sinistri KASKO 2020</vt:lpstr>
      <vt:lpstr>PREMI RCA 2019</vt:lpstr>
      <vt:lpstr>PREMI INF A 2019</vt:lpstr>
      <vt:lpstr>PREMI INF B 2019</vt:lpstr>
      <vt:lpstr>PREMI KASKO 2019</vt:lpstr>
      <vt:lpstr>Sinistri RCA 2019</vt:lpstr>
      <vt:lpstr>Sinistri Cristalli 2019</vt:lpstr>
      <vt:lpstr>Sinistri INF_A 2019</vt:lpstr>
      <vt:lpstr>Sinistri INF_B 2019</vt:lpstr>
      <vt:lpstr>Sinistri KASKO 2019</vt:lpstr>
      <vt:lpstr>'Sinistri Cristalli 2019'!Titoli_stampa</vt:lpstr>
      <vt:lpstr>'Sinistri Cristalli 2020'!Titoli_stampa</vt:lpstr>
      <vt:lpstr>'Sinistri Cristalli 2021'!Titoli_stampa</vt:lpstr>
      <vt:lpstr>'Sinistri INF_A 2019'!Titoli_stampa</vt:lpstr>
      <vt:lpstr>'Sinistri INF_A 2020'!Titoli_stampa</vt:lpstr>
      <vt:lpstr>'Sinistri INF_A 2021'!Titoli_stampa</vt:lpstr>
      <vt:lpstr>'Sinistri INF_B 2019'!Titoli_stampa</vt:lpstr>
      <vt:lpstr>'Sinistri INF_B 2020'!Titoli_stampa</vt:lpstr>
      <vt:lpstr>'Sinistri INF_B 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Gastaldon Guido</cp:lastModifiedBy>
  <cp:lastPrinted>2019-06-19T14:37:02Z</cp:lastPrinted>
  <dcterms:created xsi:type="dcterms:W3CDTF">2019-04-04T12:03:49Z</dcterms:created>
  <dcterms:modified xsi:type="dcterms:W3CDTF">2025-07-09T08:13:50Z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2025-05-23T12:09:45Z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0e776edc-f466-4f96-87f2-0058e4a1dbfc</vt:lpwstr>
  </property>
  <property fmtid="{D5CDD505-2E9C-101B-9397-08002B2CF9AE}" pid="8" name="MSIP_Label_5bf4bb52-9e9d-4296-940a-59002820a53c_ContentBits">
    <vt:lpwstr>0</vt:lpwstr>
  </property>
</Properties>
</file>