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luca_dottorini_consip_it/Documents/My Gare/ID2855 - INAIL - Monitoraggio contratti/ID2855 - PUBBLICAZIONE/"/>
    </mc:Choice>
  </mc:AlternateContent>
  <xr:revisionPtr revIDLastSave="45" documentId="13_ncr:1_{F8E2496B-C243-4139-B3C0-515B03491D17}" xr6:coauthVersionLast="47" xr6:coauthVersionMax="47" xr10:uidLastSave="{AC028EDF-60AF-4BE9-9175-C38999C8D59D}"/>
  <bookViews>
    <workbookView xWindow="0" yWindow="0" windowWidth="10160" windowHeight="10200" tabRatio="635" firstSheet="1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<sst xmlns="http://schemas.openxmlformats.org/spreadsheetml/2006/main" count="37" uniqueCount="34">
  <si>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</si>
  <si>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</si>
  <si>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</si>
  <si>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</si>
  <si>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</si>
  <si>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</si>
  <si>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</si>
  <si>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</si>
  <si>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</si>
  <si>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</si>
  <si>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</si>
  <si>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</si>
  <si>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</si>
  <si>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</si>
  <si>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</si>
  <si>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</si>
  <si>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</si>
  <si>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</si>
  <si>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</si>
  <si>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</si>
  <si>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</si>
  <si>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</si>
  <si>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</si>
  <si>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</si>
  <si>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</si>
  <si>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</si>
  <si>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La certificazione seguente: UNI CEI ISO/IEC 27001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</si>
  <si>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riportata nel paragrafo 10 del disciplinare di gara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</si>
  <si>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paragrafo 23.2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</si>
  <si>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paragrafo 17.3 del disciplinare di gara (NB: il valore è indicato preventivamente a solo titolo di esempio)</t>
    </r>
  </si>
  <si>
    <t>Sono indicazioni fornite agli operatori economici per il corretto utilizzo del foglio di calcolo</t>
  </si>
  <si>
    <t>Importo finale garanzia definitiva</t>
  </si>
  <si>
    <t>Possesso
Sì/No (s/n)</t>
  </si>
  <si>
    <r>
      <t xml:space="preserve">B.  Fideiussione, emessa e firmata digitalmente, e  </t>
    </r>
    <r>
      <rPr>
        <b/>
        <sz val="10"/>
        <rFont val="Calibri"/>
        <family val="2"/>
        <scheme val="minor"/>
      </rPr>
      <t>verificabile telematicamente sul sito internet dell'emittente</t>
    </r>
    <r>
      <rPr>
        <sz val="1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</si>
</sst>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18" fillId="0" borderId="1" xfId="0" applyNumberFormat="1" applyFont="1" applyBorder="1" applyAlignment="1">
      <alignment horizontal="center" vertical="center"/>
    </xf>
    <xf numFmtId="0" fontId="0" fillId="6" borderId="0" xfId="0" applyFill="1"/>
    <xf numFmtId="0" fontId="17" fillId="6" borderId="0" xfId="0" applyFont="1" applyFill="1"/>
    <xf numFmtId="0" fontId="0" fillId="6" borderId="0" xfId="0" applyFill="1" applyAlignment="1">
      <alignment vertical="center" wrapText="1"/>
    </xf>
    <xf numFmtId="0" fontId="0" fillId="6" borderId="0" xfId="0" applyFill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6" borderId="0" xfId="0" applyFont="1" applyFill="1"/>
    <xf numFmtId="0" fontId="19" fillId="6" borderId="0" xfId="0" applyFont="1" applyFill="1" applyAlignment="1">
      <alignment vertical="center"/>
    </xf>
    <xf numFmtId="165" fontId="15" fillId="6" borderId="0" xfId="0" applyNumberFormat="1" applyFont="1" applyFill="1"/>
    <xf numFmtId="0" fontId="15" fillId="6" borderId="0" xfId="0" applyFont="1" applyFill="1"/>
    <xf numFmtId="0" fontId="4" fillId="6" borderId="0" xfId="0" applyFont="1" applyFill="1"/>
    <xf numFmtId="0" fontId="14" fillId="6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0" fontId="9" fillId="6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9" fontId="20" fillId="0" borderId="1" xfId="0" applyNumberFormat="1" applyFont="1" applyBorder="1" applyAlignment="1">
      <alignment horizontal="center" vertical="center"/>
    </xf>
    <xf numFmtId="0" fontId="17" fillId="6" borderId="0" xfId="0" applyFont="1" applyFill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6" borderId="8" xfId="0" quotePrefix="1" applyFont="1" applyFill="1" applyBorder="1" applyAlignment="1">
      <alignment horizontal="left" vertical="center" wrapText="1"/>
    </xf>
    <xf numFmtId="0" fontId="7" fillId="6" borderId="0" xfId="0" applyFont="1" applyFill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>
      <alignment horizontal="left" vertical="top" wrapText="1"/>
    </xf>
    <xf numFmtId="0" fontId="7" fillId="6" borderId="0" xfId="0" applyFont="1" applyFill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21"/>
  <sheetViews>
    <sheetView workbookViewId="0"/>
  </sheetViews>
  <sheetFormatPr defaultRowHeight="14.5" x14ac:dyDescent="0.35"/>
  <cols>
    <col min="1" max="2" width="8.7265625" style="14"/>
    <col min="3" max="3" width="20.26953125" style="14" customWidth="1"/>
    <col min="4" max="4" width="86" style="14" customWidth="1"/>
    <col min="5" max="16384" width="8.7265625" style="14"/>
  </cols>
  <sheetData>
    <row r="4" spans="3:4" s="15" customFormat="1" ht="31.5" customHeight="1" x14ac:dyDescent="0.35">
      <c r="C4" s="31" t="s">
        <v>14</v>
      </c>
      <c r="D4" s="31"/>
    </row>
    <row r="5" spans="3:4" s="15" customFormat="1" ht="31.5" customHeight="1" x14ac:dyDescent="0.35">
      <c r="C5" s="31" t="s">
        <v>15</v>
      </c>
      <c r="D5" s="31"/>
    </row>
    <row r="6" spans="3:4" s="15" customFormat="1" ht="31.5" customHeight="1" x14ac:dyDescent="0.35">
      <c r="C6" s="31" t="s">
        <v>16</v>
      </c>
      <c r="D6" s="31"/>
    </row>
    <row r="7" spans="3:4" x14ac:dyDescent="0.35">
      <c r="C7" s="32"/>
      <c r="D7" s="32"/>
    </row>
    <row r="8" spans="3:4" x14ac:dyDescent="0.35">
      <c r="C8" s="31" t="s">
        <v>17</v>
      </c>
      <c r="D8" s="31"/>
    </row>
    <row r="9" spans="3:4" ht="34.5" customHeight="1" x14ac:dyDescent="0.35">
      <c r="C9" s="18" t="s">
        <v>18</v>
      </c>
      <c r="D9" s="16" t="s">
        <v>23</v>
      </c>
    </row>
    <row r="10" spans="3:4" ht="34.5" customHeight="1" x14ac:dyDescent="0.35">
      <c r="C10" s="19" t="s">
        <v>19</v>
      </c>
      <c r="D10" s="16" t="s">
        <v>20</v>
      </c>
    </row>
    <row r="11" spans="3:4" ht="34.5" customHeight="1" x14ac:dyDescent="0.35">
      <c r="C11" s="20" t="s">
        <v>21</v>
      </c>
      <c r="D11" s="16" t="s">
        <v>30</v>
      </c>
    </row>
    <row r="12" spans="3:4" x14ac:dyDescent="0.35">
      <c r="C12" s="16"/>
      <c r="D12" s="16"/>
    </row>
    <row r="13" spans="3:4" x14ac:dyDescent="0.35">
      <c r="C13" s="17"/>
    </row>
    <row r="14" spans="3:4" x14ac:dyDescent="0.35">
      <c r="C14" s="17"/>
    </row>
    <row r="15" spans="3:4" x14ac:dyDescent="0.35">
      <c r="C15" s="17"/>
    </row>
    <row r="16" spans="3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zoomScaleNormal="100" zoomScaleSheetLayoutView="97" workbookViewId="0">
      <selection activeCell="B8" sqref="B8"/>
    </sheetView>
  </sheetViews>
  <sheetFormatPr defaultRowHeight="14.5" x14ac:dyDescent="0.35"/>
  <cols>
    <col min="1" max="1" width="5.26953125" style="14" customWidth="1"/>
    <col min="2" max="2" width="42.81640625" style="14" customWidth="1"/>
    <col min="3" max="3" width="13.54296875" style="14" customWidth="1"/>
    <col min="4" max="4" width="8.7265625" style="14"/>
    <col min="5" max="5" width="14.1796875" style="14" customWidth="1"/>
    <col min="6" max="16384" width="8.7265625" style="14"/>
  </cols>
  <sheetData>
    <row r="2" spans="1:13" x14ac:dyDescent="0.35">
      <c r="B2" s="21"/>
      <c r="C2" s="21"/>
      <c r="D2" s="21"/>
      <c r="E2" s="21"/>
      <c r="F2" s="21"/>
    </row>
    <row r="3" spans="1:13" ht="28.5" customHeight="1" x14ac:dyDescent="0.35">
      <c r="B3" s="43" t="s">
        <v>10</v>
      </c>
      <c r="C3" s="43"/>
      <c r="D3" s="43"/>
      <c r="E3" s="43"/>
      <c r="F3" s="21"/>
    </row>
    <row r="4" spans="1:13" ht="28.5" customHeight="1" x14ac:dyDescent="0.35">
      <c r="B4" s="54" t="s">
        <v>11</v>
      </c>
      <c r="C4" s="55"/>
      <c r="D4" s="55"/>
      <c r="E4" s="56"/>
      <c r="F4" s="21"/>
    </row>
    <row r="5" spans="1:13" ht="39" x14ac:dyDescent="0.35">
      <c r="B5" s="7" t="s">
        <v>1</v>
      </c>
      <c r="C5" s="7" t="s">
        <v>0</v>
      </c>
      <c r="D5" s="7" t="s">
        <v>32</v>
      </c>
      <c r="E5" s="7" t="s">
        <v>2</v>
      </c>
      <c r="F5" s="21"/>
    </row>
    <row r="6" spans="1:13" x14ac:dyDescent="0.35">
      <c r="A6" s="57"/>
      <c r="B6" s="5" t="s">
        <v>4</v>
      </c>
      <c r="C6" s="2">
        <v>0.3</v>
      </c>
      <c r="D6" s="3" t="s">
        <v>22</v>
      </c>
      <c r="E6" s="58">
        <f>IF(D7="s",C7,IF(D6="s",C6,0))</f>
        <v>0</v>
      </c>
      <c r="F6" s="21"/>
    </row>
    <row r="7" spans="1:13" ht="26" x14ac:dyDescent="0.35">
      <c r="A7" s="57"/>
      <c r="B7" s="5" t="s">
        <v>5</v>
      </c>
      <c r="C7" s="2">
        <v>0.5</v>
      </c>
      <c r="D7" s="3" t="s">
        <v>22</v>
      </c>
      <c r="E7" s="59"/>
      <c r="F7" s="21"/>
    </row>
    <row r="8" spans="1:13" ht="75" customHeight="1" x14ac:dyDescent="0.35">
      <c r="B8" s="29" t="s">
        <v>33</v>
      </c>
      <c r="C8" s="2">
        <v>0.1</v>
      </c>
      <c r="D8" s="3" t="s">
        <v>22</v>
      </c>
      <c r="E8" s="6">
        <f>IF(D8="s",C8,0)</f>
        <v>0</v>
      </c>
      <c r="F8" s="22"/>
      <c r="G8" s="23"/>
      <c r="H8" s="24"/>
      <c r="I8" s="24"/>
      <c r="J8" s="24"/>
      <c r="K8" s="24"/>
      <c r="L8" s="24"/>
    </row>
    <row r="9" spans="1:13" x14ac:dyDescent="0.35">
      <c r="B9" s="8" t="s">
        <v>6</v>
      </c>
      <c r="C9" s="9"/>
      <c r="D9" s="10"/>
      <c r="E9" s="11"/>
      <c r="F9" s="60"/>
      <c r="G9" s="61"/>
      <c r="H9" s="61"/>
      <c r="I9" s="61"/>
      <c r="J9" s="61"/>
      <c r="K9" s="61"/>
      <c r="L9" s="61"/>
      <c r="M9" s="61"/>
    </row>
    <row r="10" spans="1:13" ht="40.5" customHeight="1" x14ac:dyDescent="0.35">
      <c r="A10" s="28"/>
      <c r="B10" s="29" t="s">
        <v>26</v>
      </c>
      <c r="C10" s="30">
        <v>0.2</v>
      </c>
      <c r="D10" s="3" t="s">
        <v>22</v>
      </c>
      <c r="E10" s="6">
        <f>IF(D10="s",C10,0)</f>
        <v>0</v>
      </c>
      <c r="F10" s="60"/>
      <c r="G10" s="61"/>
      <c r="H10" s="61"/>
      <c r="I10" s="61"/>
      <c r="J10" s="61"/>
      <c r="K10" s="61"/>
      <c r="L10" s="61"/>
      <c r="M10" s="61"/>
    </row>
    <row r="11" spans="1:13" ht="43.5" customHeight="1" x14ac:dyDescent="0.35">
      <c r="B11" s="40" t="s">
        <v>3</v>
      </c>
      <c r="C11" s="41"/>
      <c r="D11" s="42">
        <f>IFERROR(1-(1-E6)*(1-E8)*(1-E10),1-(1-E6)*(1-E10))</f>
        <v>0</v>
      </c>
      <c r="E11" s="42"/>
      <c r="F11" s="25"/>
    </row>
    <row r="12" spans="1:13" x14ac:dyDescent="0.35">
      <c r="B12" s="21"/>
      <c r="C12" s="21"/>
      <c r="D12" s="21"/>
      <c r="E12" s="21"/>
      <c r="F12" s="21"/>
    </row>
    <row r="14" spans="1:13" ht="27" customHeight="1" x14ac:dyDescent="0.35">
      <c r="B14" s="43" t="s">
        <v>7</v>
      </c>
      <c r="C14" s="43"/>
      <c r="D14" s="43"/>
      <c r="E14" s="43"/>
    </row>
    <row r="15" spans="1:13" ht="60.75" customHeight="1" x14ac:dyDescent="0.35">
      <c r="B15" s="50" t="s">
        <v>27</v>
      </c>
      <c r="C15" s="51"/>
      <c r="D15" s="48">
        <v>236808</v>
      </c>
      <c r="E15" s="49"/>
      <c r="F15" s="38"/>
      <c r="G15" s="39"/>
      <c r="H15" s="39"/>
      <c r="I15" s="39"/>
      <c r="J15" s="39"/>
      <c r="K15" s="39"/>
      <c r="L15" s="39"/>
      <c r="M15" s="39"/>
    </row>
    <row r="16" spans="1:13" x14ac:dyDescent="0.35">
      <c r="B16" s="52" t="s">
        <v>8</v>
      </c>
      <c r="C16" s="53"/>
      <c r="D16" s="36">
        <f>ROUND((1-$D$11)*$D15,0)</f>
        <v>236808</v>
      </c>
      <c r="E16" s="36"/>
    </row>
    <row r="19" spans="2:6" ht="31.5" customHeight="1" x14ac:dyDescent="0.35">
      <c r="B19" s="43" t="s">
        <v>24</v>
      </c>
      <c r="C19" s="44"/>
      <c r="D19" s="44"/>
      <c r="E19" s="45"/>
      <c r="F19" s="26"/>
    </row>
    <row r="20" spans="2:6" ht="61.5" customHeight="1" x14ac:dyDescent="0.35">
      <c r="B20" s="46" t="s">
        <v>28</v>
      </c>
      <c r="C20" s="47"/>
      <c r="D20" s="48">
        <v>1000000</v>
      </c>
      <c r="E20" s="49"/>
      <c r="F20" s="27"/>
    </row>
    <row r="21" spans="2:6" ht="44.25" customHeight="1" x14ac:dyDescent="0.35">
      <c r="B21" s="37" t="s">
        <v>29</v>
      </c>
      <c r="C21" s="37"/>
      <c r="D21" s="4">
        <v>0.24</v>
      </c>
      <c r="E21" s="12"/>
      <c r="F21" s="27"/>
    </row>
    <row r="22" spans="2:6" ht="29.25" customHeight="1" x14ac:dyDescent="0.35">
      <c r="B22" s="37" t="s">
        <v>9</v>
      </c>
      <c r="C22" s="37"/>
      <c r="D22" s="13">
        <v>0.1</v>
      </c>
      <c r="E22" s="1">
        <f>D22*D$20</f>
        <v>100000</v>
      </c>
      <c r="F22" s="27"/>
    </row>
    <row r="23" spans="2:6" ht="29.25" customHeight="1" x14ac:dyDescent="0.35">
      <c r="B23" s="37" t="s">
        <v>12</v>
      </c>
      <c r="C23" s="37"/>
      <c r="D23" s="6">
        <f>IF(D21&gt;10%,MIN(D21-10%,10%),0%)</f>
        <v>0.1</v>
      </c>
      <c r="E23" s="1">
        <f>D23*D$20</f>
        <v>100000</v>
      </c>
    </row>
    <row r="24" spans="2:6" ht="29.25" customHeight="1" x14ac:dyDescent="0.35">
      <c r="B24" s="37" t="s">
        <v>13</v>
      </c>
      <c r="C24" s="37"/>
      <c r="D24" s="6">
        <f>IF(D21&gt;20%,2*(D21-20%),0%)</f>
        <v>7.999999999999996E-2</v>
      </c>
      <c r="E24" s="1">
        <f>D24*D$20</f>
        <v>79999.999999999956</v>
      </c>
    </row>
    <row r="25" spans="2:6" ht="29.25" customHeight="1" x14ac:dyDescent="0.35">
      <c r="B25" s="33" t="s">
        <v>25</v>
      </c>
      <c r="C25" s="33"/>
      <c r="D25" s="34">
        <f>SUM(E22:E24)</f>
        <v>279999.99999999994</v>
      </c>
      <c r="E25" s="34"/>
    </row>
    <row r="26" spans="2:6" ht="30" customHeight="1" x14ac:dyDescent="0.35">
      <c r="B26" s="35" t="s">
        <v>31</v>
      </c>
      <c r="C26" s="35"/>
      <c r="D26" s="36">
        <f>ROUND((1-$D$11)*$D25,0)</f>
        <v>280000</v>
      </c>
      <c r="E26" s="36"/>
    </row>
  </sheetData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2025-06-05T18:06:11Z</dcterms:modified>
</cp:coreProperties>
</file>