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teo.murzilli\Desktop\id 2838 - Giustizia nptifiche\DOCUMENTAZIONE\DOCUMENTAZIONE DEFINITIVA\ID 2838_Notifiche MdG_Documentazione\"/>
    </mc:Choice>
  </mc:AlternateContent>
  <xr:revisionPtr revIDLastSave="0" documentId="13_ncr:1_{A5F72DB8-99F0-41A4-B799-2B917F18CD59}" xr6:coauthVersionLast="47" xr6:coauthVersionMax="47" xr10:uidLastSave="{00000000-0000-0000-0000-000000000000}"/>
  <bookViews>
    <workbookView xWindow="-120" yWindow="-16320" windowWidth="29040" windowHeight="15840" tabRatio="635" activeTab="1" xr2:uid="{00000000-000D-0000-FFFF-FFFF00000000}"/>
  </bookViews>
  <sheets>
    <sheet name="ISTRUZIONI" sheetId="15" r:id="rId1"/>
    <sheet name="GARANZIE CONTRATT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6" l="1"/>
  <c r="D24" i="16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<sst xmlns="http://schemas.openxmlformats.org/spreadsheetml/2006/main" count="37" uniqueCount="34">
  <si>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</si>
  <si>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</si>
  <si>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</si>
  <si>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</si>
  <si>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</si>
  <si>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</si>
  <si>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</si>
  <si>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</si>
  <si>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</si>
  <si>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</si>
  <si>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</si>
  <si>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</si>
  <si>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</si>
  <si>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</si>
  <si>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</si>
  <si>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</si>
  <si>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</si>
  <si>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</si>
  <si>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</si>
  <si>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</si>
  <si>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</si>
  <si>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</si>
  <si>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</si>
  <si>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</si>
  <si>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</si>
  <si>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</si>
  <si>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</si>
  <si>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C.  Ulteriori riduzione del 20%</t>
  </si>
  <si>
    <t>Almeno una delle seguenti certificazioni: 
ISO 14001 - Sistemi di gestione ambientale
Iso 27001 - Sistemi di gestione per la Sicurezza delle Informazioni
ISO 45001 - Sistemi di gestione per la salute e sicurezza sul lavoro
SA8000 - Certificazione social accountability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</si>
  <si>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</t>
    </r>
  </si>
  <si>
    <t>Importo finale garanzia definitiva</t>
  </si>
  <si>
    <t>Importo base della garanzia provvisoria</t>
  </si>
  <si>
    <t>B.  Fideiussione, emessa e firmata digitalmente, gestita mediante verifica telematica sul sito internet dell'emittente</t>
  </si>
  <si>
    <t>Ribasso ponderato complessivo offerto (percentuale)
Inserire Rpc,i offerto, determinato come da par. 17.2 del disciplinare di gara (NB: il valore è indicato preventivamente a solo titolo di esempio)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</si>
</sst>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2" fillId="0" borderId="0" xfId="0" applyFont="1"/>
    <xf numFmtId="0" fontId="6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/>
    </xf>
    <xf numFmtId="9" fontId="2" fillId="0" borderId="1" xfId="1" applyFont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>
      <alignment horizontal="center" vertical="center"/>
    </xf>
    <xf numFmtId="9" fontId="17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0" borderId="2" xfId="2" applyFont="1" applyFill="1" applyBorder="1" applyAlignment="1" applyProtection="1">
      <alignment horizontal="center" vertical="center"/>
    </xf>
    <xf numFmtId="44" fontId="6" fillId="0" borderId="3" xfId="2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21"/>
  <sheetViews>
    <sheetView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6" customFormat="1" ht="31.5" customHeight="1" x14ac:dyDescent="0.35">
      <c r="C4" s="29" t="s">
        <v>14</v>
      </c>
      <c r="D4" s="29"/>
    </row>
    <row r="5" spans="3:4" s="6" customFormat="1" ht="31.5" customHeight="1" x14ac:dyDescent="0.35">
      <c r="C5" s="29" t="s">
        <v>15</v>
      </c>
      <c r="D5" s="29"/>
    </row>
    <row r="6" spans="3:4" s="6" customFormat="1" ht="31.5" customHeight="1" x14ac:dyDescent="0.35">
      <c r="C6" s="29" t="s">
        <v>16</v>
      </c>
      <c r="D6" s="29"/>
    </row>
    <row r="7" spans="3:4" x14ac:dyDescent="0.35">
      <c r="C7" s="30"/>
      <c r="D7" s="30"/>
    </row>
    <row r="8" spans="3:4" x14ac:dyDescent="0.35">
      <c r="C8" s="29" t="s">
        <v>17</v>
      </c>
      <c r="D8" s="29"/>
    </row>
    <row r="9" spans="3:4" ht="34.5" customHeight="1" x14ac:dyDescent="0.35">
      <c r="C9" s="3" t="s">
        <v>18</v>
      </c>
      <c r="D9" s="2" t="s">
        <v>24</v>
      </c>
    </row>
    <row r="10" spans="3:4" ht="34.5" customHeight="1" x14ac:dyDescent="0.35">
      <c r="C10" s="4" t="s">
        <v>19</v>
      </c>
      <c r="D10" s="2" t="s">
        <v>20</v>
      </c>
    </row>
    <row r="11" spans="3:4" ht="34.5" customHeight="1" x14ac:dyDescent="0.35">
      <c r="C11" s="5" t="s">
        <v>21</v>
      </c>
      <c r="D11" s="2" t="s">
        <v>22</v>
      </c>
    </row>
    <row r="12" spans="3:4" x14ac:dyDescent="0.35">
      <c r="C12" s="2"/>
      <c r="D12" s="2"/>
    </row>
    <row r="13" spans="3:4" x14ac:dyDescent="0.35">
      <c r="C13" s="1"/>
    </row>
    <row r="14" spans="3:4" x14ac:dyDescent="0.35">
      <c r="C14" s="1"/>
    </row>
    <row r="15" spans="3:4" x14ac:dyDescent="0.35">
      <c r="C15" s="1"/>
    </row>
    <row r="16" spans="3:4" x14ac:dyDescent="0.35">
      <c r="C16" s="1"/>
    </row>
    <row r="17" spans="3:3" x14ac:dyDescent="0.35">
      <c r="C17" s="1"/>
    </row>
    <row r="18" spans="3:3" x14ac:dyDescent="0.35">
      <c r="C18" s="1"/>
    </row>
    <row r="19" spans="3:3" x14ac:dyDescent="0.35">
      <c r="C19" s="1"/>
    </row>
    <row r="20" spans="3:3" x14ac:dyDescent="0.35">
      <c r="C20" s="1"/>
    </row>
    <row r="21" spans="3:3" x14ac:dyDescent="0.35">
      <c r="C21" s="1"/>
    </row>
  </sheetData>
  <sheetProtection algorithmName="SHA-512" hashValue="CTivf0kmZAnNAHYsALWGJoQmacUCxkzUKCdc4GBJFDXLUMq3R/R1RaMIHEg8d2jUE+KFbbBjMKjaUxpVootKnQ==" saltValue="fi2hk18/SlpbHeC2EQi2dA==" spinCount="100000" sheet="1" objects="1" scenarios="1"/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topLeftCell="A11" zoomScaleNormal="100" zoomScaleSheetLayoutView="97" workbookViewId="0">
      <selection activeCell="D22" sqref="D22"/>
    </sheetView>
  </sheetViews>
  <sheetFormatPr defaultColWidth="9.1796875" defaultRowHeight="14.5" x14ac:dyDescent="0.35"/>
  <cols>
    <col min="1" max="1" width="5.26953125" customWidth="1"/>
    <col min="2" max="2" width="58.7265625" customWidth="1"/>
    <col min="3" max="3" width="13.54296875" customWidth="1"/>
    <col min="5" max="5" width="14.1796875" customWidth="1"/>
  </cols>
  <sheetData>
    <row r="2" spans="1:13" x14ac:dyDescent="0.35">
      <c r="B2" s="7"/>
      <c r="C2" s="7"/>
      <c r="D2" s="7"/>
      <c r="E2" s="7"/>
      <c r="F2" s="7"/>
    </row>
    <row r="3" spans="1:13" ht="28.5" customHeight="1" x14ac:dyDescent="0.35">
      <c r="B3" s="31" t="s">
        <v>10</v>
      </c>
      <c r="C3" s="31"/>
      <c r="D3" s="31"/>
      <c r="E3" s="31"/>
      <c r="F3" s="7"/>
    </row>
    <row r="4" spans="1:13" ht="28.5" customHeight="1" x14ac:dyDescent="0.35">
      <c r="B4" s="32" t="s">
        <v>11</v>
      </c>
      <c r="C4" s="33"/>
      <c r="D4" s="33"/>
      <c r="E4" s="34"/>
      <c r="F4" s="7"/>
    </row>
    <row r="5" spans="1:13" ht="26" x14ac:dyDescent="0.35">
      <c r="B5" s="8" t="s">
        <v>2</v>
      </c>
      <c r="C5" s="8" t="s">
        <v>1</v>
      </c>
      <c r="D5" s="8" t="s">
        <v>0</v>
      </c>
      <c r="E5" s="8" t="s">
        <v>3</v>
      </c>
      <c r="F5" s="7"/>
    </row>
    <row r="6" spans="1:13" x14ac:dyDescent="0.35">
      <c r="A6" s="35"/>
      <c r="B6" s="9" t="s">
        <v>5</v>
      </c>
      <c r="C6" s="10">
        <v>0.3</v>
      </c>
      <c r="D6" s="27" t="s">
        <v>23</v>
      </c>
      <c r="E6" s="36">
        <f>IF(D7="s",C7,IF(D6="s",C6,0))</f>
        <v>0</v>
      </c>
      <c r="F6" s="7"/>
    </row>
    <row r="7" spans="1:13" ht="26" x14ac:dyDescent="0.35">
      <c r="A7" s="35"/>
      <c r="B7" s="9" t="s">
        <v>6</v>
      </c>
      <c r="C7" s="10">
        <v>0.5</v>
      </c>
      <c r="D7" s="27" t="s">
        <v>23</v>
      </c>
      <c r="E7" s="37"/>
      <c r="F7" s="7"/>
    </row>
    <row r="8" spans="1:13" ht="42.65" customHeight="1" x14ac:dyDescent="0.35">
      <c r="B8" s="9" t="s">
        <v>32</v>
      </c>
      <c r="C8" s="10">
        <v>0.1</v>
      </c>
      <c r="D8" s="27" t="s">
        <v>23</v>
      </c>
      <c r="E8" s="11">
        <f>IF(D8="s",C8,0)</f>
        <v>0</v>
      </c>
      <c r="F8" s="12"/>
      <c r="G8" s="13"/>
    </row>
    <row r="9" spans="1:13" x14ac:dyDescent="0.35">
      <c r="B9" s="14" t="s">
        <v>27</v>
      </c>
      <c r="C9" s="15"/>
      <c r="D9" s="16"/>
      <c r="E9" s="17"/>
      <c r="F9" s="38"/>
      <c r="G9" s="39"/>
      <c r="H9" s="39"/>
      <c r="I9" s="39"/>
      <c r="J9" s="39"/>
      <c r="K9" s="39"/>
      <c r="L9" s="39"/>
      <c r="M9" s="39"/>
    </row>
    <row r="10" spans="1:13" ht="63" customHeight="1" x14ac:dyDescent="0.35">
      <c r="A10" s="18"/>
      <c r="B10" s="19" t="s">
        <v>28</v>
      </c>
      <c r="C10" s="20">
        <v>0.2</v>
      </c>
      <c r="D10" s="27" t="s">
        <v>23</v>
      </c>
      <c r="E10" s="11">
        <f>IF(D10="s",C10,0)</f>
        <v>0</v>
      </c>
      <c r="F10" s="38"/>
      <c r="G10" s="39"/>
      <c r="H10" s="39"/>
      <c r="I10" s="39"/>
      <c r="J10" s="39"/>
      <c r="K10" s="39"/>
      <c r="L10" s="39"/>
      <c r="M10" s="39"/>
    </row>
    <row r="11" spans="1:13" ht="43.5" customHeight="1" x14ac:dyDescent="0.35">
      <c r="B11" s="42" t="s">
        <v>4</v>
      </c>
      <c r="C11" s="43"/>
      <c r="D11" s="44">
        <f>IFERROR(1-(1-E6)*(1-E8)*(1-E10),1-(1-E6)*(1-E10))</f>
        <v>0</v>
      </c>
      <c r="E11" s="44"/>
      <c r="F11" s="21"/>
    </row>
    <row r="12" spans="1:13" x14ac:dyDescent="0.35">
      <c r="B12" s="7"/>
      <c r="C12" s="7"/>
      <c r="D12" s="7"/>
      <c r="E12" s="7"/>
      <c r="F12" s="7"/>
    </row>
    <row r="14" spans="1:13" ht="27" customHeight="1" x14ac:dyDescent="0.35">
      <c r="B14" s="31" t="s">
        <v>7</v>
      </c>
      <c r="C14" s="31"/>
      <c r="D14" s="31"/>
      <c r="E14" s="31"/>
      <c r="L14" s="26"/>
    </row>
    <row r="15" spans="1:13" ht="31.5" customHeight="1" x14ac:dyDescent="0.35">
      <c r="B15" s="52" t="s">
        <v>31</v>
      </c>
      <c r="C15" s="53"/>
      <c r="D15" s="50">
        <v>1247808.3600000001</v>
      </c>
      <c r="E15" s="51"/>
      <c r="F15" s="40"/>
      <c r="G15" s="41"/>
      <c r="H15" s="41"/>
      <c r="I15" s="41"/>
      <c r="J15" s="41"/>
      <c r="K15" s="41"/>
      <c r="L15" s="41"/>
      <c r="M15" s="41"/>
    </row>
    <row r="16" spans="1:13" ht="29.15" customHeight="1" x14ac:dyDescent="0.35">
      <c r="B16" s="54" t="s">
        <v>8</v>
      </c>
      <c r="C16" s="55"/>
      <c r="D16" s="56">
        <f>ROUND((1-$D$11)*$D15,0)</f>
        <v>1247808</v>
      </c>
      <c r="E16" s="56"/>
    </row>
    <row r="19" spans="2:6" ht="31.5" customHeight="1" x14ac:dyDescent="0.35">
      <c r="B19" s="31" t="s">
        <v>25</v>
      </c>
      <c r="C19" s="45"/>
      <c r="D19" s="45"/>
      <c r="E19" s="46"/>
      <c r="F19" s="22"/>
    </row>
    <row r="20" spans="2:6" ht="61.5" customHeight="1" x14ac:dyDescent="0.35">
      <c r="B20" s="48" t="s">
        <v>29</v>
      </c>
      <c r="C20" s="49"/>
      <c r="D20" s="50">
        <v>81378805.989999995</v>
      </c>
      <c r="E20" s="51"/>
      <c r="F20" s="12"/>
    </row>
    <row r="21" spans="2:6" ht="44.25" customHeight="1" x14ac:dyDescent="0.35">
      <c r="B21" s="60" t="s">
        <v>33</v>
      </c>
      <c r="C21" s="60"/>
      <c r="D21" s="28">
        <v>0</v>
      </c>
      <c r="E21" s="23"/>
      <c r="F21" s="12"/>
    </row>
    <row r="22" spans="2:6" ht="29.25" customHeight="1" x14ac:dyDescent="0.35">
      <c r="B22" s="47" t="s">
        <v>9</v>
      </c>
      <c r="C22" s="47"/>
      <c r="D22" s="24">
        <v>0.1</v>
      </c>
      <c r="E22" s="25">
        <f>D22*D$20</f>
        <v>8137880.5989999995</v>
      </c>
      <c r="F22" s="12"/>
    </row>
    <row r="23" spans="2:6" ht="29.25" customHeight="1" x14ac:dyDescent="0.35">
      <c r="B23" s="47" t="s">
        <v>12</v>
      </c>
      <c r="C23" s="47"/>
      <c r="D23" s="11">
        <f>IF(D21&gt;10%,MIN(D21-10%,10%),0%)</f>
        <v>0</v>
      </c>
      <c r="E23" s="25">
        <f>D23*D$20</f>
        <v>0</v>
      </c>
    </row>
    <row r="24" spans="2:6" ht="29.25" customHeight="1" x14ac:dyDescent="0.35">
      <c r="B24" s="47" t="s">
        <v>13</v>
      </c>
      <c r="C24" s="47"/>
      <c r="D24" s="11">
        <f>IF(D21&gt;20%,2*(D21-20%),0%)</f>
        <v>0</v>
      </c>
      <c r="E24" s="25">
        <f>D24*D$20</f>
        <v>0</v>
      </c>
    </row>
    <row r="25" spans="2:6" ht="29.25" customHeight="1" x14ac:dyDescent="0.35">
      <c r="B25" s="57" t="s">
        <v>26</v>
      </c>
      <c r="C25" s="57"/>
      <c r="D25" s="58">
        <f>SUM(E22:E24)</f>
        <v>8137880.5989999995</v>
      </c>
      <c r="E25" s="58"/>
    </row>
    <row r="26" spans="2:6" ht="30" customHeight="1" x14ac:dyDescent="0.35">
      <c r="B26" s="59" t="s">
        <v>30</v>
      </c>
      <c r="C26" s="59"/>
      <c r="D26" s="56">
        <f>ROUND((1-$D$11)*$D25,0)</f>
        <v>8137881</v>
      </c>
      <c r="E26" s="56"/>
    </row>
  </sheetData>
  <sheetProtection algorithmName="SHA-512" hashValue="FHmN2+ZZWX8VmcQtD6PGs9zDmREreMvdvfciyhWjFMmYYhl3zE84omN7EACzcRcQ3+9hvMdW0FgenpXkuzDddg==" saltValue="jmM6dwcC/dA4DZ9fLjR6VA==" spinCount="100000" sheet="1" objects="1" scenarios="1"/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2025-07-01T07:36:08Z</dcterms:modified>
</cp:coreProperties>
</file>