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manta.dicintio\Desktop\Desktop\ELA IBM 2025-2027\Documenti\ID 2831 - ELA IBM - Documentazione PDF\"/>
    </mc:Choice>
  </mc:AlternateContent>
  <xr:revisionPtr revIDLastSave="0" documentId="13_ncr:1_{87465BC9-E643-4D90-A93D-5D423EE11C5C}" xr6:coauthVersionLast="47" xr6:coauthVersionMax="47" xr10:uidLastSave="{00000000-0000-0000-0000-000000000000}"/>
  <bookViews>
    <workbookView xWindow="-110" yWindow="-110" windowWidth="19420" windowHeight="10420" activeTab="3" xr2:uid="{8F0158C2-A6CC-4896-992D-618AB446A033}"/>
  </bookViews>
  <sheets>
    <sheet name="zIPLA" sheetId="1" r:id="rId1"/>
    <sheet name="Appliance" sheetId="2" r:id="rId2"/>
    <sheet name="Sottoscrizioni" sheetId="3" r:id="rId3"/>
    <sheet name="Rinnovo Passport in opzione" sheetId="4" r:id="rId4"/>
    <sheet name="Opzione Passpor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5" l="1"/>
  <c r="J17" i="5"/>
  <c r="J16" i="5"/>
  <c r="J18" i="5"/>
  <c r="J7" i="5"/>
  <c r="J6" i="5"/>
  <c r="J8" i="5"/>
  <c r="J9" i="5"/>
  <c r="J5" i="5"/>
  <c r="I19" i="2"/>
  <c r="I18" i="2"/>
  <c r="I16" i="2"/>
  <c r="H13" i="4"/>
  <c r="H14" i="4"/>
  <c r="H16" i="4"/>
  <c r="H15" i="4"/>
  <c r="H6" i="4"/>
  <c r="H7" i="4"/>
  <c r="H8" i="4"/>
  <c r="H9" i="4"/>
  <c r="H10" i="4"/>
  <c r="H11" i="4"/>
  <c r="H12" i="4"/>
  <c r="H5" i="4"/>
  <c r="I14" i="3"/>
  <c r="I15" i="3"/>
  <c r="I16" i="3"/>
  <c r="I17" i="3"/>
  <c r="I13" i="3"/>
  <c r="I12" i="3"/>
  <c r="I11" i="3"/>
  <c r="I10" i="3"/>
  <c r="I8" i="3"/>
  <c r="I9" i="3"/>
  <c r="I7" i="3"/>
  <c r="I6" i="3"/>
  <c r="I5" i="3"/>
  <c r="I17" i="2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36" i="1"/>
  <c r="J10" i="5" l="1"/>
  <c r="J20" i="5"/>
  <c r="H17" i="4"/>
  <c r="I18" i="3" l="1"/>
  <c r="I20" i="2"/>
  <c r="I10" i="2"/>
  <c r="I9" i="2"/>
  <c r="I6" i="2"/>
  <c r="I7" i="2"/>
  <c r="I8" i="2"/>
  <c r="I5" i="2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4" i="1"/>
  <c r="G31" i="1" l="1"/>
  <c r="G63" i="1"/>
  <c r="I11" i="2"/>
</calcChain>
</file>

<file path=xl/sharedStrings.xml><?xml version="1.0" encoding="utf-8"?>
<sst xmlns="http://schemas.openxmlformats.org/spreadsheetml/2006/main" count="347" uniqueCount="181">
  <si>
    <t>Codice Licenza</t>
  </si>
  <si>
    <t>Codice Manut.</t>
  </si>
  <si>
    <t>Descrizione</t>
  </si>
  <si>
    <t>MSUs/VUs/VPC</t>
  </si>
  <si>
    <t>Note</t>
  </si>
  <si>
    <t>5698B14</t>
  </si>
  <si>
    <t>5698S98</t>
  </si>
  <si>
    <t>IBM Tivoli Advanced Reporting DFSMSHSM</t>
  </si>
  <si>
    <t>5698BR1</t>
  </si>
  <si>
    <t>5698BR2</t>
  </si>
  <si>
    <t>IBM zBatch Resiliency</t>
  </si>
  <si>
    <t>5697US4</t>
  </si>
  <si>
    <t>5697DUS</t>
  </si>
  <si>
    <t>Db2  Utilities Sol Pack S&amp;S</t>
  </si>
  <si>
    <t>5770AF3</t>
  </si>
  <si>
    <t>5697P11</t>
  </si>
  <si>
    <t>Db2 for z/OS  VUE S&amp;S</t>
  </si>
  <si>
    <t>5655AB4</t>
  </si>
  <si>
    <t>5655S20</t>
  </si>
  <si>
    <t>Db2  Query Workload Tuner</t>
  </si>
  <si>
    <t>5698DVM</t>
  </si>
  <si>
    <t>5698DVS</t>
  </si>
  <si>
    <t>IBM Data Virtualization Manager for z/OS</t>
  </si>
  <si>
    <t>5698QMF</t>
  </si>
  <si>
    <t>5697QSS</t>
  </si>
  <si>
    <t>IBM Db2 QMF for z/OS</t>
  </si>
  <si>
    <t>5655DRP</t>
  </si>
  <si>
    <t>5655DRS</t>
  </si>
  <si>
    <t>Data Rep for DB2 z/OS</t>
  </si>
  <si>
    <t>5656STQ</t>
  </si>
  <si>
    <t>5697K16</t>
  </si>
  <si>
    <t>IBM Guardium S-TAP DB2</t>
  </si>
  <si>
    <t>5655-X12</t>
  </si>
  <si>
    <t>5655-X02</t>
  </si>
  <si>
    <t>IBM Connect:Direct for z/OS V6.x - Premium Edition</t>
  </si>
  <si>
    <t>5698ADF</t>
  </si>
  <si>
    <t>5698ADG</t>
  </si>
  <si>
    <t>Db2 Admin Foundation S&amp;S</t>
  </si>
  <si>
    <t>5698UM1</t>
  </si>
  <si>
    <t>5698UMS</t>
  </si>
  <si>
    <t>Unified Management Svr S&amp;S</t>
  </si>
  <si>
    <t>5655Y20</t>
  </si>
  <si>
    <t>5655M70</t>
  </si>
  <si>
    <t>CICS TG for z/OS</t>
  </si>
  <si>
    <t>5601B28</t>
  </si>
  <si>
    <t>5655P06</t>
  </si>
  <si>
    <t>IBM CL/SS for z/OS V2</t>
  </si>
  <si>
    <t>5655N25</t>
  </si>
  <si>
    <t>5655SE6</t>
  </si>
  <si>
    <t>Security zSecure Com/Ad V2</t>
  </si>
  <si>
    <t>5655TZ5</t>
  </si>
  <si>
    <t>5655TZA</t>
  </si>
  <si>
    <t>IBM TDMF for  z/OS</t>
  </si>
  <si>
    <t>5655VU8</t>
  </si>
  <si>
    <t>5655VSS</t>
  </si>
  <si>
    <t>WMQ VUE z/OS S&amp;S</t>
  </si>
  <si>
    <t>5698LDA</t>
  </si>
  <si>
    <t>5698ABK</t>
  </si>
  <si>
    <t>IBM Z Log and Data Analy S&amp;S</t>
  </si>
  <si>
    <t>5698ANA</t>
  </si>
  <si>
    <t>5698ANS</t>
  </si>
  <si>
    <t>IBM Z Anomaly Analytics</t>
  </si>
  <si>
    <t>5698T08</t>
  </si>
  <si>
    <t>5698S51</t>
  </si>
  <si>
    <t>IBM Z Workload Scheduler S&amp;S</t>
  </si>
  <si>
    <t>5698A79</t>
  </si>
  <si>
    <t>5698S53</t>
  </si>
  <si>
    <t>IBM Tiv Mgmt Serv z/OS S&amp;S</t>
  </si>
  <si>
    <t>5722DFJ</t>
  </si>
  <si>
    <t>5722DFK</t>
  </si>
  <si>
    <t>CICS TS VUE S&amp;S</t>
  </si>
  <si>
    <t>5655PYT</t>
  </si>
  <si>
    <t>5655PYS</t>
  </si>
  <si>
    <t>IBM Enterprise Python S&amp;S</t>
  </si>
  <si>
    <t>5698ZWG</t>
  </si>
  <si>
    <t>5698ZWF</t>
  </si>
  <si>
    <t>IBM Z Dist for Zowe 2.0</t>
  </si>
  <si>
    <t xml:space="preserve">TOTALE </t>
  </si>
  <si>
    <t>TOTALE</t>
  </si>
  <si>
    <t>Tabella 11 - Nuove Appliance Datapower Opzionali con 12 mesi di manutenzione</t>
  </si>
  <si>
    <t>Codice Manutenzione</t>
  </si>
  <si>
    <t>Quantità Finanze</t>
  </si>
  <si>
    <t>Quantità Economia</t>
  </si>
  <si>
    <t>D089FZX</t>
  </si>
  <si>
    <t>E089EZX</t>
  </si>
  <si>
    <t>acquistabili da luglio 2026</t>
  </si>
  <si>
    <t>D089JZX</t>
  </si>
  <si>
    <t>E089KZX</t>
  </si>
  <si>
    <t>D08EMZX</t>
  </si>
  <si>
    <t>E08ELZX</t>
  </si>
  <si>
    <t>D08ERZX</t>
  </si>
  <si>
    <t>E08ESZX</t>
  </si>
  <si>
    <t>acquistabili da gennaio 2027</t>
  </si>
  <si>
    <t>Codice Prodotto</t>
  </si>
  <si>
    <t>Unità di misura</t>
  </si>
  <si>
    <t>D0BF7ZX</t>
  </si>
  <si>
    <t>IBM Process Automation Manager Open Edition for Linux on IBM Z Virtual Processor Core Subscription License</t>
  </si>
  <si>
    <t>VPC</t>
  </si>
  <si>
    <t>D0GYJZX</t>
  </si>
  <si>
    <t>Cloudera Data Platform Private Cloud Base Compute Defined Capacity with IBM per Virtual Processor Core Subscription License</t>
  </si>
  <si>
    <t>D0GYIZX</t>
  </si>
  <si>
    <t>Cloudera Data Platform Private Cloud Base - Defined Capacity with IBM Virtual Server Subscription License</t>
  </si>
  <si>
    <t>Virtual Server</t>
  </si>
  <si>
    <t>D0GYKZX</t>
  </si>
  <si>
    <t>Cloudera Data Platform Private Cloud Base Storage Defined Capacity with IBM per Terabyte Subscription License</t>
  </si>
  <si>
    <t>Terabyte</t>
  </si>
  <si>
    <t>X0BF2ZX</t>
  </si>
  <si>
    <t>IBM Process Automation Manager Open Edition Virtual Processor Core Extended Support Subscription License</t>
  </si>
  <si>
    <t>D27JMLL</t>
  </si>
  <si>
    <t>D27JNLL</t>
  </si>
  <si>
    <t>D0BGIZX</t>
  </si>
  <si>
    <t>Cloudera Data Platform Private Cloud Data Services with IBM Virtual Processor Core Subscription License</t>
  </si>
  <si>
    <t>D27P3LL</t>
  </si>
  <si>
    <t>D26FNLL</t>
  </si>
  <si>
    <t>Cloudera Flow Management with IBM Virtual Processor Core Subscription License</t>
  </si>
  <si>
    <t>D28NTLL</t>
  </si>
  <si>
    <t>Cloudera Workload Experience Manager with IBM Virtual Server Subscription License</t>
  </si>
  <si>
    <t>E0BMHLL</t>
  </si>
  <si>
    <t>IBM Tivoli Composite Applications for Application Diagnostics for zEnterprise Bladecenter Extension and Linux on System z Resource Value Unit Annual SW Subscription &amp; Support Renewal</t>
  </si>
  <si>
    <t>E0ED1LL</t>
  </si>
  <si>
    <t>E0BGELL</t>
  </si>
  <si>
    <t>E0R4WLL</t>
  </si>
  <si>
    <t>E0BG7LL</t>
  </si>
  <si>
    <t>IBM Tivoli Business Service Manager for the enterprise base install annual sw subscription &amp; support renewal</t>
  </si>
  <si>
    <t>E0BG9LL</t>
  </si>
  <si>
    <t>IBM Tivoli Business Service Manager for the Enterprise Tier 1 Resource Value Unit Annual SW Subscription &amp; Support Renewal</t>
  </si>
  <si>
    <t>E0BGFLL</t>
  </si>
  <si>
    <t>IBM Tivoli Business Service Manager for the Enterprise Tier 2 Resource Value Unit Annual SW Subscription &amp; Support Renewal</t>
  </si>
  <si>
    <t>E0DKFLL</t>
  </si>
  <si>
    <t>OPZIONALE per il terzo anno CDC</t>
  </si>
  <si>
    <t>E0DLELL</t>
  </si>
  <si>
    <t>E0LVFLL</t>
  </si>
  <si>
    <t>E0LWGLL</t>
  </si>
  <si>
    <t>IBM STORAGE PROTECT EXTENDED EDITION 10 PROCESSOR VALUE UNITS (PVUS) ANNUAL SW SUBSCRIPTION &amp; SUPPORT RENEWAL</t>
  </si>
  <si>
    <t>TABELLA 10 - Licenze IPLA Passport Advantage Opzionali nuovi prodotti con 12 mesi manutenzione</t>
  </si>
  <si>
    <t>D0GQEZX</t>
  </si>
  <si>
    <t>E0GQDZX</t>
  </si>
  <si>
    <t>D0GQ0ZX</t>
  </si>
  <si>
    <t>E0GPZZX</t>
  </si>
  <si>
    <t>User</t>
  </si>
  <si>
    <t>D09WEZX</t>
  </si>
  <si>
    <t>E09WDZX</t>
  </si>
  <si>
    <t>App Instance</t>
  </si>
  <si>
    <t>D0A2NZX</t>
  </si>
  <si>
    <t>E0A2MZX</t>
  </si>
  <si>
    <t>Resource Unit</t>
  </si>
  <si>
    <t>IBM watsonx Code Assistant for Z for IBM Z Virtual Server Annual SW Subscription &amp; Support Renewal</t>
  </si>
  <si>
    <t>IBM watsonx Code Assistant Z for IBM Z Authorized User Annual SW Subscription &amp; Support Renewal</t>
  </si>
  <si>
    <t>IBM DataPower Gateway X3 Integration Module Application instance Annual SW Subscription &amp; Support Renewal</t>
  </si>
  <si>
    <t>6 mesi</t>
  </si>
  <si>
    <t>IBM Security Guardium Package (Software) per 100 Resource Units for IBM Z Annual SW Subscription &amp; Support Renewal</t>
  </si>
  <si>
    <t>20 mesi fino a fine contratto</t>
  </si>
  <si>
    <t>Prezzo totale offerto</t>
  </si>
  <si>
    <t>Prezzo licenza unitario offerto</t>
  </si>
  <si>
    <t>Prezzo licenza annuale unitario offerto</t>
  </si>
  <si>
    <t>Prezzo lincenza mensile unitario offerto</t>
  </si>
  <si>
    <t>Prezzo licenza totale offerto</t>
  </si>
  <si>
    <t>Tabella 16 - Servizio di manutenzione per le licenze IPLA Passport Advantage opzionali per 24 mesi</t>
  </si>
  <si>
    <t>Opzionale per i successivi 2 anni, su ordinativo annuale DAG</t>
  </si>
  <si>
    <t>Opzionale per il terzo anno Ader</t>
  </si>
  <si>
    <t xml:space="preserve">
Tabella 18 - Rinnovo opzionale del servizio di manutenzione per le licenze IPLA Passport Advantage già in uso</t>
  </si>
  <si>
    <t xml:space="preserve">Tabella 19 - Servizio di manutenzione Nuove Appliance Datapower Opzionali </t>
  </si>
  <si>
    <t>Tabella 3 - zIPLA Opzionali licenze comprensivo di 12 mesi di manutenzione</t>
  </si>
  <si>
    <t>Tabella 9 – IPLA Passport Advantage Sottoscrizioni Opzionali comprensive di 36 mesi di manutenzione</t>
  </si>
  <si>
    <t xml:space="preserve">Tabella 13 - servizio di manutenzione per le nuove licenze Opzionali zIPLA per 24 mesi </t>
  </si>
  <si>
    <t xml:space="preserve">IBM DataPower Gateway X3 Appliance for IBM Z Appliance Install Appliance + Subscription and Support </t>
  </si>
  <si>
    <t xml:space="preserve">IBM DataPower Gateway X3 Appliance IBM Z Appliance Install Initial Appliance Business Critical Service Upgrade </t>
  </si>
  <si>
    <t xml:space="preserve">IBM MQ Appliance M2003A for IBM Z Appliance Install Appliance Subscription and Support </t>
  </si>
  <si>
    <t xml:space="preserve">IBM MQ Appliance M2003A for IBM Z Appliance Install Initial Appliance Business Critical Service Upgrade </t>
  </si>
  <si>
    <t>IBM DataPower Gateway X3 Appliance for IBM Z Appliance Install Appliance + Subscription and Support</t>
  </si>
  <si>
    <t xml:space="preserve">IBM Smartcloud Application Performance Management standard for zenterprise bladecenter extension and linux on system z managed virtual server annual sw subscription &amp; support renewal </t>
  </si>
  <si>
    <t xml:space="preserve">IBM Tivoli Business Service Manager for the Enterprise Tier 1 Resource Value Unit for Linux on System z License + SW Subscription &amp; Support </t>
  </si>
  <si>
    <t xml:space="preserve">IBM SmartCloud Application Performance Management Standard for zEnterprise BladeCenter Extension and Linux on System z Managed Virtual Server License + SW Subscription &amp; Support </t>
  </si>
  <si>
    <t>IBM Cloud Pak for Watson AIOps Resource Unit SW Subscription and Support Renewal</t>
  </si>
  <si>
    <t>IBM INFOSPHERE INFORMATION SERVER ENTERPRISE EDITION LINUX ON SYSTEM Z PROCESSOR VALUE UNIT (PVU) ANNUAL SW SUBSCRIPTION &amp; SUPPORT RENEWAL</t>
  </si>
  <si>
    <t xml:space="preserve">IBM INFOSPHERE INFORMATION SERVER ENTERPRISE EDITION FOR NON-PRODUCTION ENVIRONMENTS LINUX ON SYSTEM Z PROCESSOR VALUE UNIT (PVU) ANNUAL SW SUBSCRIPTION &amp; SUPPORT RENEWAL </t>
  </si>
  <si>
    <t xml:space="preserve">IBM STORAGE PROTECT HSM FOR WINDOWS TERABYTE ANNUAL SW SUBSCRIPTION &amp; SUPPORT </t>
  </si>
  <si>
    <t xml:space="preserve">IBM watsonx Code Assistant for Z for IBM Z Virtual Server License + SW Subscription &amp; Support </t>
  </si>
  <si>
    <t xml:space="preserve">IBM watsonx Code Assistant for Z for IBM Z Authorized User License + SW Subscription &amp; Support </t>
  </si>
  <si>
    <t xml:space="preserve">IBM DataPower Gateway X3 Integration Module Application instance License + SW S&amp;S </t>
  </si>
  <si>
    <t>IBM Security Guardium Package (Software) per 100 Resource Units for IBM Z License + SW Subscription &amp; 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</si>
</sst>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9"/>
      <name val="Calibri"/>
      <family val="2"/>
    </font>
    <font>
      <sz val="9"/>
      <color rgb="FF000000"/>
      <name val="Calibri"/>
      <family val="2"/>
    </font>
    <font>
      <sz val="9"/>
      <color theme="1"/>
      <name val="Aptos Narrow"/>
      <family val="2"/>
      <scheme val="minor"/>
    </font>
    <font>
      <b/>
      <sz val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E6F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4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/>
    <xf numFmtId="0" fontId="7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10" fontId="9" fillId="4" borderId="5" xfId="1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9" fillId="4" borderId="4" xfId="2" applyNumberFormat="1" applyFont="1" applyFill="1" applyBorder="1" applyAlignment="1">
      <alignment horizontal="center" vertical="center"/>
    </xf>
    <xf numFmtId="164" fontId="9" fillId="0" borderId="4" xfId="2" applyNumberFormat="1" applyFont="1" applyBorder="1" applyAlignment="1">
      <alignment horizontal="center" vertical="center"/>
    </xf>
    <xf numFmtId="10" fontId="9" fillId="4" borderId="4" xfId="1" applyNumberFormat="1" applyFont="1" applyFill="1" applyBorder="1" applyAlignment="1">
      <alignment horizontal="center" vertical="center" wrapText="1"/>
    </xf>
    <xf numFmtId="164" fontId="9" fillId="5" borderId="4" xfId="2" applyNumberFormat="1" applyFont="1" applyFill="1" applyBorder="1" applyAlignment="1">
      <alignment horizontal="center" vertical="center"/>
    </xf>
    <xf numFmtId="0" fontId="0" fillId="5" borderId="4" xfId="0" applyFill="1" applyBorder="1"/>
    <xf numFmtId="0" fontId="4" fillId="5" borderId="4" xfId="0" applyFont="1" applyFill="1" applyBorder="1"/>
    <xf numFmtId="4" fontId="9" fillId="5" borderId="4" xfId="2" applyNumberFormat="1" applyFont="1" applyFill="1" applyBorder="1" applyAlignment="1">
      <alignment horizontal="center" vertical="center"/>
    </xf>
    <xf numFmtId="165" fontId="9" fillId="4" borderId="4" xfId="2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3">
    <cellStyle name="_x000d__x000a_JournalTemplate=C:\COMFO\CTALK\JOURSTD.TPL_x000d__x000a_LbStateAddress=3 3 0 251 1 89 2 311_x000d__x000a_LbStateJou 2" xfId="2" xr:uid="{95130330-6505-4FBC-A15A-9A32D9E02098}"/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C0E6F5"/>
      <color rgb="FF8EE6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javascript:popup('quote.wss?jadeAction=DISPLAY_PART_DETAILS&amp;displayType=PART_DETAILS&amp;partNumber=E0BGFLL&amp;lob=PAE&amp;quoteNum=0013157455','internal',600,600);" TargetMode="External"/><Relationship Id="rId1" Type="http://schemas.openxmlformats.org/officeDocument/2006/relationships/hyperlink" Target="javascript:popup('quote.wss?jadeAction=DISPLAY_PART_DETAILS&amp;displayType=PART_DETAILS&amp;partNumber=E0BG9LL&amp;lob=PAE&amp;quoteNum=0013157455','internal',600,600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B80DF-02D4-496D-A08B-63E61D658600}">
  <dimension ref="B1:G63"/>
  <sheetViews>
    <sheetView workbookViewId="0">
      <selection activeCell="D32" sqref="D32"/>
    </sheetView>
  </sheetViews>
  <sheetFormatPr defaultRowHeight="14.5" x14ac:dyDescent="0.35"/>
  <cols>
    <col min="2" max="2" width="8.08984375" bestFit="1" customWidth="1"/>
    <col min="3" max="3" width="8" bestFit="1" customWidth="1"/>
    <col min="4" max="4" width="35.7265625" bestFit="1" customWidth="1"/>
    <col min="6" max="6" width="11.6328125" bestFit="1" customWidth="1"/>
    <col min="7" max="7" width="11.90625" customWidth="1"/>
  </cols>
  <sheetData>
    <row r="1" spans="2:7" ht="15" thickBot="1" x14ac:dyDescent="0.4"/>
    <row r="2" spans="2:7" ht="15" thickBot="1" x14ac:dyDescent="0.4">
      <c r="B2" s="53" t="s">
        <v>162</v>
      </c>
      <c r="C2" s="54"/>
      <c r="D2" s="54"/>
      <c r="E2" s="54"/>
      <c r="F2" s="54"/>
      <c r="G2" s="55"/>
    </row>
    <row r="3" spans="2:7" ht="24.5" thickBot="1" x14ac:dyDescent="0.4">
      <c r="B3" s="36" t="s">
        <v>0</v>
      </c>
      <c r="C3" s="36" t="s">
        <v>1</v>
      </c>
      <c r="D3" s="37" t="s">
        <v>2</v>
      </c>
      <c r="E3" s="38" t="s">
        <v>3</v>
      </c>
      <c r="F3" s="39" t="s">
        <v>153</v>
      </c>
      <c r="G3" s="17" t="s">
        <v>152</v>
      </c>
    </row>
    <row r="4" spans="2:7" ht="15" thickBot="1" x14ac:dyDescent="0.4">
      <c r="B4" s="10" t="s">
        <v>5</v>
      </c>
      <c r="C4" s="10" t="s">
        <v>6</v>
      </c>
      <c r="D4" s="11" t="s">
        <v>7</v>
      </c>
      <c r="E4" s="3">
        <v>1094</v>
      </c>
      <c r="F4" s="41"/>
      <c r="G4" s="42">
        <f>E4*F4</f>
        <v>0</v>
      </c>
    </row>
    <row r="5" spans="2:7" ht="15" thickBot="1" x14ac:dyDescent="0.4">
      <c r="B5" s="10" t="s">
        <v>8</v>
      </c>
      <c r="C5" s="10" t="s">
        <v>9</v>
      </c>
      <c r="D5" s="11" t="s">
        <v>10</v>
      </c>
      <c r="E5" s="3">
        <v>1094</v>
      </c>
      <c r="F5" s="41"/>
      <c r="G5" s="42">
        <f t="shared" ref="G5:G30" si="0">E5*F5</f>
        <v>0</v>
      </c>
    </row>
    <row r="6" spans="2:7" ht="15" thickBot="1" x14ac:dyDescent="0.4">
      <c r="B6" s="10" t="s">
        <v>5</v>
      </c>
      <c r="C6" s="10" t="s">
        <v>6</v>
      </c>
      <c r="D6" s="11" t="s">
        <v>7</v>
      </c>
      <c r="E6" s="3">
        <v>67</v>
      </c>
      <c r="F6" s="41"/>
      <c r="G6" s="42">
        <f t="shared" si="0"/>
        <v>0</v>
      </c>
    </row>
    <row r="7" spans="2:7" ht="15" thickBot="1" x14ac:dyDescent="0.4">
      <c r="B7" s="10" t="s">
        <v>8</v>
      </c>
      <c r="C7" s="10" t="s">
        <v>9</v>
      </c>
      <c r="D7" s="11" t="s">
        <v>10</v>
      </c>
      <c r="E7" s="3">
        <v>67</v>
      </c>
      <c r="F7" s="41"/>
      <c r="G7" s="42">
        <f t="shared" si="0"/>
        <v>0</v>
      </c>
    </row>
    <row r="8" spans="2:7" ht="15" thickBot="1" x14ac:dyDescent="0.4">
      <c r="B8" s="10" t="s">
        <v>11</v>
      </c>
      <c r="C8" s="10" t="s">
        <v>12</v>
      </c>
      <c r="D8" s="11" t="s">
        <v>13</v>
      </c>
      <c r="E8" s="3">
        <v>67</v>
      </c>
      <c r="F8" s="41"/>
      <c r="G8" s="42">
        <f t="shared" si="0"/>
        <v>0</v>
      </c>
    </row>
    <row r="9" spans="2:7" ht="15" thickBot="1" x14ac:dyDescent="0.4">
      <c r="B9" s="10" t="s">
        <v>14</v>
      </c>
      <c r="C9" s="10" t="s">
        <v>15</v>
      </c>
      <c r="D9" s="11" t="s">
        <v>16</v>
      </c>
      <c r="E9" s="3">
        <v>67</v>
      </c>
      <c r="F9" s="41"/>
      <c r="G9" s="42">
        <f t="shared" si="0"/>
        <v>0</v>
      </c>
    </row>
    <row r="10" spans="2:7" ht="15" thickBot="1" x14ac:dyDescent="0.4">
      <c r="B10" s="10" t="s">
        <v>17</v>
      </c>
      <c r="C10" s="10" t="s">
        <v>18</v>
      </c>
      <c r="D10" s="11" t="s">
        <v>19</v>
      </c>
      <c r="E10" s="3">
        <v>67</v>
      </c>
      <c r="F10" s="41"/>
      <c r="G10" s="42">
        <f t="shared" si="0"/>
        <v>0</v>
      </c>
    </row>
    <row r="11" spans="2:7" ht="15" thickBot="1" x14ac:dyDescent="0.4">
      <c r="B11" s="10" t="s">
        <v>20</v>
      </c>
      <c r="C11" s="10" t="s">
        <v>21</v>
      </c>
      <c r="D11" s="11" t="s">
        <v>22</v>
      </c>
      <c r="E11" s="3">
        <v>67</v>
      </c>
      <c r="F11" s="41"/>
      <c r="G11" s="42">
        <f t="shared" si="0"/>
        <v>0</v>
      </c>
    </row>
    <row r="12" spans="2:7" ht="15" thickBot="1" x14ac:dyDescent="0.4">
      <c r="B12" s="10" t="s">
        <v>23</v>
      </c>
      <c r="C12" s="10" t="s">
        <v>24</v>
      </c>
      <c r="D12" s="12" t="s">
        <v>25</v>
      </c>
      <c r="E12" s="3">
        <v>67</v>
      </c>
      <c r="F12" s="41"/>
      <c r="G12" s="42">
        <f t="shared" si="0"/>
        <v>0</v>
      </c>
    </row>
    <row r="13" spans="2:7" ht="15" thickBot="1" x14ac:dyDescent="0.4">
      <c r="B13" s="10" t="s">
        <v>26</v>
      </c>
      <c r="C13" s="10" t="s">
        <v>27</v>
      </c>
      <c r="D13" s="11" t="s">
        <v>28</v>
      </c>
      <c r="E13" s="3">
        <v>67</v>
      </c>
      <c r="F13" s="41"/>
      <c r="G13" s="42">
        <f t="shared" si="0"/>
        <v>0</v>
      </c>
    </row>
    <row r="14" spans="2:7" ht="15" thickBot="1" x14ac:dyDescent="0.4">
      <c r="B14" s="10" t="s">
        <v>29</v>
      </c>
      <c r="C14" s="10" t="s">
        <v>30</v>
      </c>
      <c r="D14" s="12" t="s">
        <v>31</v>
      </c>
      <c r="E14" s="5">
        <v>67</v>
      </c>
      <c r="F14" s="41"/>
      <c r="G14" s="42">
        <f t="shared" si="0"/>
        <v>0</v>
      </c>
    </row>
    <row r="15" spans="2:7" ht="15" thickBot="1" x14ac:dyDescent="0.4">
      <c r="B15" s="10" t="s">
        <v>32</v>
      </c>
      <c r="C15" s="10" t="s">
        <v>33</v>
      </c>
      <c r="D15" s="12" t="s">
        <v>34</v>
      </c>
      <c r="E15" s="3">
        <v>67</v>
      </c>
      <c r="F15" s="41"/>
      <c r="G15" s="42">
        <f t="shared" si="0"/>
        <v>0</v>
      </c>
    </row>
    <row r="16" spans="2:7" ht="15" thickBot="1" x14ac:dyDescent="0.4">
      <c r="B16" s="10" t="s">
        <v>35</v>
      </c>
      <c r="C16" s="10" t="s">
        <v>36</v>
      </c>
      <c r="D16" s="12" t="s">
        <v>37</v>
      </c>
      <c r="E16" s="6">
        <v>67</v>
      </c>
      <c r="F16" s="41"/>
      <c r="G16" s="42">
        <f t="shared" si="0"/>
        <v>0</v>
      </c>
    </row>
    <row r="17" spans="2:7" ht="15" thickBot="1" x14ac:dyDescent="0.4">
      <c r="B17" s="10" t="s">
        <v>38</v>
      </c>
      <c r="C17" s="10" t="s">
        <v>39</v>
      </c>
      <c r="D17" s="12" t="s">
        <v>40</v>
      </c>
      <c r="E17" s="6">
        <v>67</v>
      </c>
      <c r="F17" s="41"/>
      <c r="G17" s="42">
        <f t="shared" si="0"/>
        <v>0</v>
      </c>
    </row>
    <row r="18" spans="2:7" ht="15" thickBot="1" x14ac:dyDescent="0.4">
      <c r="B18" s="10" t="s">
        <v>41</v>
      </c>
      <c r="C18" s="10" t="s">
        <v>42</v>
      </c>
      <c r="D18" s="11" t="s">
        <v>43</v>
      </c>
      <c r="E18" s="3">
        <v>67</v>
      </c>
      <c r="F18" s="41"/>
      <c r="G18" s="42">
        <f t="shared" si="0"/>
        <v>0</v>
      </c>
    </row>
    <row r="19" spans="2:7" ht="15" thickBot="1" x14ac:dyDescent="0.4">
      <c r="B19" s="10" t="s">
        <v>44</v>
      </c>
      <c r="C19" s="10" t="s">
        <v>45</v>
      </c>
      <c r="D19" s="11" t="s">
        <v>46</v>
      </c>
      <c r="E19" s="3">
        <v>67</v>
      </c>
      <c r="F19" s="41"/>
      <c r="G19" s="42">
        <f t="shared" si="0"/>
        <v>0</v>
      </c>
    </row>
    <row r="20" spans="2:7" ht="15" thickBot="1" x14ac:dyDescent="0.4">
      <c r="B20" s="10" t="s">
        <v>47</v>
      </c>
      <c r="C20" s="10" t="s">
        <v>48</v>
      </c>
      <c r="D20" s="11" t="s">
        <v>49</v>
      </c>
      <c r="E20" s="3">
        <v>10</v>
      </c>
      <c r="F20" s="41"/>
      <c r="G20" s="42">
        <f t="shared" si="0"/>
        <v>0</v>
      </c>
    </row>
    <row r="21" spans="2:7" ht="15" thickBot="1" x14ac:dyDescent="0.4">
      <c r="B21" s="10" t="s">
        <v>50</v>
      </c>
      <c r="C21" s="10" t="s">
        <v>51</v>
      </c>
      <c r="D21" s="11" t="s">
        <v>52</v>
      </c>
      <c r="E21" s="3">
        <v>67</v>
      </c>
      <c r="F21" s="41"/>
      <c r="G21" s="42">
        <f t="shared" si="0"/>
        <v>0</v>
      </c>
    </row>
    <row r="22" spans="2:7" ht="15" thickBot="1" x14ac:dyDescent="0.4">
      <c r="B22" s="10" t="s">
        <v>53</v>
      </c>
      <c r="C22" s="10" t="s">
        <v>54</v>
      </c>
      <c r="D22" s="11" t="s">
        <v>55</v>
      </c>
      <c r="E22" s="3">
        <v>67</v>
      </c>
      <c r="F22" s="41"/>
      <c r="G22" s="42">
        <f t="shared" si="0"/>
        <v>0</v>
      </c>
    </row>
    <row r="23" spans="2:7" ht="15" thickBot="1" x14ac:dyDescent="0.4">
      <c r="B23" s="10">
        <v>5698014</v>
      </c>
      <c r="C23" s="10">
        <v>5698015</v>
      </c>
      <c r="D23" s="11" t="s">
        <v>49</v>
      </c>
      <c r="E23" s="3">
        <v>67</v>
      </c>
      <c r="F23" s="41"/>
      <c r="G23" s="42">
        <f t="shared" si="0"/>
        <v>0</v>
      </c>
    </row>
    <row r="24" spans="2:7" ht="15" thickBot="1" x14ac:dyDescent="0.4">
      <c r="B24" s="10" t="s">
        <v>56</v>
      </c>
      <c r="C24" s="10" t="s">
        <v>57</v>
      </c>
      <c r="D24" s="11" t="s">
        <v>58</v>
      </c>
      <c r="E24" s="3">
        <v>67</v>
      </c>
      <c r="F24" s="41"/>
      <c r="G24" s="42">
        <f t="shared" si="0"/>
        <v>0</v>
      </c>
    </row>
    <row r="25" spans="2:7" ht="15" thickBot="1" x14ac:dyDescent="0.4">
      <c r="B25" s="10" t="s">
        <v>59</v>
      </c>
      <c r="C25" s="10" t="s">
        <v>60</v>
      </c>
      <c r="D25" s="11" t="s">
        <v>61</v>
      </c>
      <c r="E25" s="3">
        <v>67</v>
      </c>
      <c r="F25" s="41"/>
      <c r="G25" s="42">
        <f t="shared" si="0"/>
        <v>0</v>
      </c>
    </row>
    <row r="26" spans="2:7" ht="15" thickBot="1" x14ac:dyDescent="0.4">
      <c r="B26" s="10" t="s">
        <v>62</v>
      </c>
      <c r="C26" s="10" t="s">
        <v>63</v>
      </c>
      <c r="D26" s="11" t="s">
        <v>64</v>
      </c>
      <c r="E26" s="3">
        <v>10</v>
      </c>
      <c r="F26" s="41"/>
      <c r="G26" s="42">
        <f t="shared" si="0"/>
        <v>0</v>
      </c>
    </row>
    <row r="27" spans="2:7" ht="15" thickBot="1" x14ac:dyDescent="0.4">
      <c r="B27" s="10" t="s">
        <v>65</v>
      </c>
      <c r="C27" s="10" t="s">
        <v>66</v>
      </c>
      <c r="D27" s="11" t="s">
        <v>67</v>
      </c>
      <c r="E27" s="3">
        <v>67</v>
      </c>
      <c r="F27" s="41"/>
      <c r="G27" s="42">
        <f t="shared" si="0"/>
        <v>0</v>
      </c>
    </row>
    <row r="28" spans="2:7" ht="15" thickBot="1" x14ac:dyDescent="0.4">
      <c r="B28" s="10" t="s">
        <v>68</v>
      </c>
      <c r="C28" s="10" t="s">
        <v>69</v>
      </c>
      <c r="D28" s="11" t="s">
        <v>70</v>
      </c>
      <c r="E28" s="3">
        <v>67</v>
      </c>
      <c r="F28" s="41"/>
      <c r="G28" s="42">
        <f t="shared" si="0"/>
        <v>0</v>
      </c>
    </row>
    <row r="29" spans="2:7" ht="15" thickBot="1" x14ac:dyDescent="0.4">
      <c r="B29" s="10" t="s">
        <v>71</v>
      </c>
      <c r="C29" s="10" t="s">
        <v>72</v>
      </c>
      <c r="D29" s="11" t="s">
        <v>73</v>
      </c>
      <c r="E29" s="3">
        <v>67</v>
      </c>
      <c r="F29" s="41"/>
      <c r="G29" s="42">
        <f t="shared" si="0"/>
        <v>0</v>
      </c>
    </row>
    <row r="30" spans="2:7" ht="15" thickBot="1" x14ac:dyDescent="0.4">
      <c r="B30" s="10" t="s">
        <v>74</v>
      </c>
      <c r="C30" s="10" t="s">
        <v>75</v>
      </c>
      <c r="D30" s="11" t="s">
        <v>76</v>
      </c>
      <c r="E30" s="3">
        <v>67</v>
      </c>
      <c r="F30" s="41"/>
      <c r="G30" s="42">
        <f t="shared" si="0"/>
        <v>0</v>
      </c>
    </row>
    <row r="31" spans="2:7" ht="15" thickBot="1" x14ac:dyDescent="0.4">
      <c r="B31" s="50" t="s">
        <v>77</v>
      </c>
      <c r="C31" s="51"/>
      <c r="D31" s="51"/>
      <c r="E31" s="52"/>
      <c r="F31" s="40"/>
      <c r="G31" s="40">
        <f>SUM(G4:G30)</f>
        <v>0</v>
      </c>
    </row>
    <row r="33" spans="3:7" ht="15" thickBot="1" x14ac:dyDescent="0.4"/>
    <row r="34" spans="3:7" ht="15" thickBot="1" x14ac:dyDescent="0.4">
      <c r="C34" s="53" t="s">
        <v>164</v>
      </c>
      <c r="D34" s="54"/>
      <c r="E34" s="54"/>
      <c r="F34" s="54"/>
      <c r="G34" s="55"/>
    </row>
    <row r="35" spans="3:7" ht="36.5" thickBot="1" x14ac:dyDescent="0.4">
      <c r="C35" s="36" t="s">
        <v>1</v>
      </c>
      <c r="D35" s="37" t="s">
        <v>2</v>
      </c>
      <c r="E35" s="38" t="s">
        <v>3</v>
      </c>
      <c r="F35" s="39" t="s">
        <v>154</v>
      </c>
      <c r="G35" s="36" t="s">
        <v>152</v>
      </c>
    </row>
    <row r="36" spans="3:7" ht="15" thickBot="1" x14ac:dyDescent="0.4">
      <c r="C36" s="10" t="s">
        <v>6</v>
      </c>
      <c r="D36" s="11" t="s">
        <v>7</v>
      </c>
      <c r="E36" s="3">
        <v>1094</v>
      </c>
      <c r="F36" s="41"/>
      <c r="G36" s="42">
        <f>E36*F36*2</f>
        <v>0</v>
      </c>
    </row>
    <row r="37" spans="3:7" ht="15" thickBot="1" x14ac:dyDescent="0.4">
      <c r="C37" s="10" t="s">
        <v>9</v>
      </c>
      <c r="D37" s="11" t="s">
        <v>10</v>
      </c>
      <c r="E37" s="3">
        <v>1094</v>
      </c>
      <c r="F37" s="41"/>
      <c r="G37" s="42">
        <f t="shared" ref="G37:G62" si="1">E37*F37*2</f>
        <v>0</v>
      </c>
    </row>
    <row r="38" spans="3:7" ht="15" thickBot="1" x14ac:dyDescent="0.4">
      <c r="C38" s="10" t="s">
        <v>6</v>
      </c>
      <c r="D38" s="11" t="s">
        <v>7</v>
      </c>
      <c r="E38" s="3">
        <v>67</v>
      </c>
      <c r="F38" s="41"/>
      <c r="G38" s="42">
        <f t="shared" si="1"/>
        <v>0</v>
      </c>
    </row>
    <row r="39" spans="3:7" ht="15" thickBot="1" x14ac:dyDescent="0.4">
      <c r="C39" s="10" t="s">
        <v>9</v>
      </c>
      <c r="D39" s="11" t="s">
        <v>10</v>
      </c>
      <c r="E39" s="3">
        <v>67</v>
      </c>
      <c r="F39" s="41"/>
      <c r="G39" s="42">
        <f t="shared" si="1"/>
        <v>0</v>
      </c>
    </row>
    <row r="40" spans="3:7" ht="15" thickBot="1" x14ac:dyDescent="0.4">
      <c r="C40" s="10" t="s">
        <v>12</v>
      </c>
      <c r="D40" s="11" t="s">
        <v>13</v>
      </c>
      <c r="E40" s="3">
        <v>67</v>
      </c>
      <c r="F40" s="41"/>
      <c r="G40" s="42">
        <f t="shared" si="1"/>
        <v>0</v>
      </c>
    </row>
    <row r="41" spans="3:7" ht="15" thickBot="1" x14ac:dyDescent="0.4">
      <c r="C41" s="10" t="s">
        <v>15</v>
      </c>
      <c r="D41" s="11" t="s">
        <v>16</v>
      </c>
      <c r="E41" s="3">
        <v>67</v>
      </c>
      <c r="F41" s="41"/>
      <c r="G41" s="42">
        <f t="shared" si="1"/>
        <v>0</v>
      </c>
    </row>
    <row r="42" spans="3:7" ht="15" thickBot="1" x14ac:dyDescent="0.4">
      <c r="C42" s="10" t="s">
        <v>18</v>
      </c>
      <c r="D42" s="11" t="s">
        <v>19</v>
      </c>
      <c r="E42" s="3">
        <v>67</v>
      </c>
      <c r="F42" s="41"/>
      <c r="G42" s="42">
        <f t="shared" si="1"/>
        <v>0</v>
      </c>
    </row>
    <row r="43" spans="3:7" ht="15" thickBot="1" x14ac:dyDescent="0.4">
      <c r="C43" s="10" t="s">
        <v>21</v>
      </c>
      <c r="D43" s="11" t="s">
        <v>22</v>
      </c>
      <c r="E43" s="3">
        <v>67</v>
      </c>
      <c r="F43" s="41"/>
      <c r="G43" s="42">
        <f t="shared" si="1"/>
        <v>0</v>
      </c>
    </row>
    <row r="44" spans="3:7" ht="15" thickBot="1" x14ac:dyDescent="0.4">
      <c r="C44" s="13" t="s">
        <v>24</v>
      </c>
      <c r="D44" s="12" t="s">
        <v>25</v>
      </c>
      <c r="E44" s="3">
        <v>67</v>
      </c>
      <c r="F44" s="41"/>
      <c r="G44" s="42">
        <f t="shared" si="1"/>
        <v>0</v>
      </c>
    </row>
    <row r="45" spans="3:7" ht="15" thickBot="1" x14ac:dyDescent="0.4">
      <c r="C45" s="10" t="s">
        <v>27</v>
      </c>
      <c r="D45" s="11" t="s">
        <v>28</v>
      </c>
      <c r="E45" s="3">
        <v>67</v>
      </c>
      <c r="F45" s="41"/>
      <c r="G45" s="42">
        <f t="shared" si="1"/>
        <v>0</v>
      </c>
    </row>
    <row r="46" spans="3:7" ht="15" thickBot="1" x14ac:dyDescent="0.4">
      <c r="C46" s="13" t="s">
        <v>30</v>
      </c>
      <c r="D46" s="12" t="s">
        <v>31</v>
      </c>
      <c r="E46" s="5">
        <v>67</v>
      </c>
      <c r="F46" s="41"/>
      <c r="G46" s="42">
        <f t="shared" si="1"/>
        <v>0</v>
      </c>
    </row>
    <row r="47" spans="3:7" ht="15" thickBot="1" x14ac:dyDescent="0.4">
      <c r="C47" s="14" t="s">
        <v>33</v>
      </c>
      <c r="D47" s="12" t="s">
        <v>34</v>
      </c>
      <c r="E47" s="3">
        <v>67</v>
      </c>
      <c r="F47" s="41"/>
      <c r="G47" s="42">
        <f t="shared" si="1"/>
        <v>0</v>
      </c>
    </row>
    <row r="48" spans="3:7" ht="15" thickBot="1" x14ac:dyDescent="0.4">
      <c r="C48" s="10" t="s">
        <v>36</v>
      </c>
      <c r="D48" s="12" t="s">
        <v>37</v>
      </c>
      <c r="E48" s="7">
        <v>67</v>
      </c>
      <c r="F48" s="41"/>
      <c r="G48" s="42">
        <f t="shared" si="1"/>
        <v>0</v>
      </c>
    </row>
    <row r="49" spans="3:7" ht="15" thickBot="1" x14ac:dyDescent="0.4">
      <c r="C49" s="10" t="s">
        <v>39</v>
      </c>
      <c r="D49" s="12" t="s">
        <v>40</v>
      </c>
      <c r="E49" s="6">
        <v>67</v>
      </c>
      <c r="F49" s="41"/>
      <c r="G49" s="42">
        <f t="shared" si="1"/>
        <v>0</v>
      </c>
    </row>
    <row r="50" spans="3:7" ht="15" thickBot="1" x14ac:dyDescent="0.4">
      <c r="C50" s="10" t="s">
        <v>42</v>
      </c>
      <c r="D50" s="11" t="s">
        <v>43</v>
      </c>
      <c r="E50" s="3">
        <v>67</v>
      </c>
      <c r="F50" s="41"/>
      <c r="G50" s="42">
        <f t="shared" si="1"/>
        <v>0</v>
      </c>
    </row>
    <row r="51" spans="3:7" ht="15" thickBot="1" x14ac:dyDescent="0.4">
      <c r="C51" s="10" t="s">
        <v>45</v>
      </c>
      <c r="D51" s="11" t="s">
        <v>46</v>
      </c>
      <c r="E51" s="3">
        <v>67</v>
      </c>
      <c r="F51" s="41"/>
      <c r="G51" s="42">
        <f t="shared" si="1"/>
        <v>0</v>
      </c>
    </row>
    <row r="52" spans="3:7" ht="15" thickBot="1" x14ac:dyDescent="0.4">
      <c r="C52" s="10" t="s">
        <v>48</v>
      </c>
      <c r="D52" s="11" t="s">
        <v>49</v>
      </c>
      <c r="E52" s="3">
        <v>10</v>
      </c>
      <c r="F52" s="41"/>
      <c r="G52" s="42">
        <f t="shared" si="1"/>
        <v>0</v>
      </c>
    </row>
    <row r="53" spans="3:7" ht="15" thickBot="1" x14ac:dyDescent="0.4">
      <c r="C53" s="10" t="s">
        <v>51</v>
      </c>
      <c r="D53" s="11" t="s">
        <v>52</v>
      </c>
      <c r="E53" s="3">
        <v>67</v>
      </c>
      <c r="F53" s="41"/>
      <c r="G53" s="42">
        <f t="shared" si="1"/>
        <v>0</v>
      </c>
    </row>
    <row r="54" spans="3:7" ht="15" thickBot="1" x14ac:dyDescent="0.4">
      <c r="C54" s="10" t="s">
        <v>54</v>
      </c>
      <c r="D54" s="11" t="s">
        <v>55</v>
      </c>
      <c r="E54" s="3">
        <v>67</v>
      </c>
      <c r="F54" s="41"/>
      <c r="G54" s="42">
        <f t="shared" si="1"/>
        <v>0</v>
      </c>
    </row>
    <row r="55" spans="3:7" ht="15" thickBot="1" x14ac:dyDescent="0.4">
      <c r="C55" s="10">
        <v>5698015</v>
      </c>
      <c r="D55" s="11" t="s">
        <v>49</v>
      </c>
      <c r="E55" s="3">
        <v>67</v>
      </c>
      <c r="F55" s="41"/>
      <c r="G55" s="42">
        <f t="shared" si="1"/>
        <v>0</v>
      </c>
    </row>
    <row r="56" spans="3:7" ht="15" thickBot="1" x14ac:dyDescent="0.4">
      <c r="C56" s="10" t="s">
        <v>57</v>
      </c>
      <c r="D56" s="11" t="s">
        <v>58</v>
      </c>
      <c r="E56" s="3">
        <v>67</v>
      </c>
      <c r="F56" s="41"/>
      <c r="G56" s="42">
        <f t="shared" si="1"/>
        <v>0</v>
      </c>
    </row>
    <row r="57" spans="3:7" ht="15" thickBot="1" x14ac:dyDescent="0.4">
      <c r="C57" s="10" t="s">
        <v>60</v>
      </c>
      <c r="D57" s="11" t="s">
        <v>61</v>
      </c>
      <c r="E57" s="3">
        <v>67</v>
      </c>
      <c r="F57" s="41"/>
      <c r="G57" s="42">
        <f t="shared" si="1"/>
        <v>0</v>
      </c>
    </row>
    <row r="58" spans="3:7" ht="15" thickBot="1" x14ac:dyDescent="0.4">
      <c r="C58" s="10" t="s">
        <v>63</v>
      </c>
      <c r="D58" s="11" t="s">
        <v>64</v>
      </c>
      <c r="E58" s="3">
        <v>10</v>
      </c>
      <c r="F58" s="41"/>
      <c r="G58" s="42">
        <f t="shared" si="1"/>
        <v>0</v>
      </c>
    </row>
    <row r="59" spans="3:7" ht="15" thickBot="1" x14ac:dyDescent="0.4">
      <c r="C59" s="10" t="s">
        <v>66</v>
      </c>
      <c r="D59" s="11" t="s">
        <v>67</v>
      </c>
      <c r="E59" s="3">
        <v>67</v>
      </c>
      <c r="F59" s="41"/>
      <c r="G59" s="42">
        <f t="shared" si="1"/>
        <v>0</v>
      </c>
    </row>
    <row r="60" spans="3:7" ht="15" thickBot="1" x14ac:dyDescent="0.4">
      <c r="C60" s="10" t="s">
        <v>69</v>
      </c>
      <c r="D60" s="11" t="s">
        <v>70</v>
      </c>
      <c r="E60" s="3">
        <v>67</v>
      </c>
      <c r="F60" s="41"/>
      <c r="G60" s="42">
        <f t="shared" si="1"/>
        <v>0</v>
      </c>
    </row>
    <row r="61" spans="3:7" ht="15" thickBot="1" x14ac:dyDescent="0.4">
      <c r="C61" s="10" t="s">
        <v>72</v>
      </c>
      <c r="D61" s="11" t="s">
        <v>73</v>
      </c>
      <c r="E61" s="3">
        <v>67</v>
      </c>
      <c r="F61" s="41"/>
      <c r="G61" s="42">
        <f t="shared" si="1"/>
        <v>0</v>
      </c>
    </row>
    <row r="62" spans="3:7" ht="15" thickBot="1" x14ac:dyDescent="0.4">
      <c r="C62" s="10" t="s">
        <v>75</v>
      </c>
      <c r="D62" s="11" t="s">
        <v>76</v>
      </c>
      <c r="E62" s="3">
        <v>67</v>
      </c>
      <c r="F62" s="41"/>
      <c r="G62" s="42">
        <f t="shared" si="1"/>
        <v>0</v>
      </c>
    </row>
    <row r="63" spans="3:7" ht="15" thickBot="1" x14ac:dyDescent="0.4">
      <c r="C63" s="50" t="s">
        <v>78</v>
      </c>
      <c r="D63" s="51"/>
      <c r="E63" s="52"/>
      <c r="F63" s="40"/>
      <c r="G63" s="40">
        <f>SUM(G36:G62)</f>
        <v>0</v>
      </c>
    </row>
  </sheetData>
  <mergeCells count="4">
    <mergeCell ref="C63:E63"/>
    <mergeCell ref="B2:G2"/>
    <mergeCell ref="C34:G34"/>
    <mergeCell ref="B31:E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5A9C3-434B-4BC0-A9F8-2818493EDAAF}">
  <dimension ref="B2:I20"/>
  <sheetViews>
    <sheetView workbookViewId="0">
      <selection activeCell="C20" sqref="C20:G20"/>
    </sheetView>
  </sheetViews>
  <sheetFormatPr defaultRowHeight="14.5" x14ac:dyDescent="0.35"/>
  <cols>
    <col min="2" max="2" width="7.1796875" bestFit="1" customWidth="1"/>
    <col min="3" max="3" width="10.81640625" bestFit="1" customWidth="1"/>
    <col min="4" max="4" width="38.453125" bestFit="1" customWidth="1"/>
    <col min="5" max="5" width="6.81640625" bestFit="1" customWidth="1"/>
    <col min="6" max="6" width="7.6328125" bestFit="1" customWidth="1"/>
    <col min="7" max="7" width="19.453125" bestFit="1" customWidth="1"/>
    <col min="8" max="8" width="11.36328125" bestFit="1" customWidth="1"/>
    <col min="9" max="9" width="13.90625" customWidth="1"/>
  </cols>
  <sheetData>
    <row r="2" spans="2:9" ht="15" thickBot="1" x14ac:dyDescent="0.4"/>
    <row r="3" spans="2:9" ht="15" thickBot="1" x14ac:dyDescent="0.4">
      <c r="B3" s="53" t="s">
        <v>79</v>
      </c>
      <c r="C3" s="54"/>
      <c r="D3" s="54"/>
      <c r="E3" s="54"/>
      <c r="F3" s="54"/>
      <c r="G3" s="54"/>
      <c r="H3" s="54"/>
      <c r="I3" s="55"/>
    </row>
    <row r="4" spans="2:9" ht="24.5" thickBot="1" x14ac:dyDescent="0.4">
      <c r="B4" s="17" t="s">
        <v>0</v>
      </c>
      <c r="C4" s="17" t="s">
        <v>80</v>
      </c>
      <c r="D4" s="1" t="s">
        <v>2</v>
      </c>
      <c r="E4" s="2" t="s">
        <v>81</v>
      </c>
      <c r="F4" s="17" t="s">
        <v>82</v>
      </c>
      <c r="G4" s="1" t="s">
        <v>4</v>
      </c>
      <c r="H4" s="43" t="s">
        <v>153</v>
      </c>
      <c r="I4" s="17" t="s">
        <v>152</v>
      </c>
    </row>
    <row r="5" spans="2:9" ht="24.5" thickBot="1" x14ac:dyDescent="0.4">
      <c r="B5" s="15" t="s">
        <v>83</v>
      </c>
      <c r="C5" s="15" t="s">
        <v>84</v>
      </c>
      <c r="D5" s="16" t="s">
        <v>165</v>
      </c>
      <c r="E5" s="3">
        <v>15</v>
      </c>
      <c r="F5" s="15"/>
      <c r="G5" s="18" t="s">
        <v>85</v>
      </c>
      <c r="H5" s="41"/>
      <c r="I5" s="42">
        <f>E5*H5</f>
        <v>0</v>
      </c>
    </row>
    <row r="6" spans="2:9" ht="24.5" thickBot="1" x14ac:dyDescent="0.4">
      <c r="B6" s="15" t="s">
        <v>86</v>
      </c>
      <c r="C6" s="15" t="s">
        <v>87</v>
      </c>
      <c r="D6" s="16" t="s">
        <v>166</v>
      </c>
      <c r="E6" s="3">
        <v>15</v>
      </c>
      <c r="F6" s="15"/>
      <c r="G6" s="18" t="s">
        <v>85</v>
      </c>
      <c r="H6" s="41"/>
      <c r="I6" s="42">
        <f t="shared" ref="I6:I8" si="0">E6*H6</f>
        <v>0</v>
      </c>
    </row>
    <row r="7" spans="2:9" ht="24.5" thickBot="1" x14ac:dyDescent="0.4">
      <c r="B7" s="15" t="s">
        <v>88</v>
      </c>
      <c r="C7" s="15" t="s">
        <v>89</v>
      </c>
      <c r="D7" s="16" t="s">
        <v>167</v>
      </c>
      <c r="E7" s="3">
        <v>11</v>
      </c>
      <c r="F7" s="15"/>
      <c r="G7" s="18" t="s">
        <v>85</v>
      </c>
      <c r="H7" s="41"/>
      <c r="I7" s="42">
        <f t="shared" si="0"/>
        <v>0</v>
      </c>
    </row>
    <row r="8" spans="2:9" ht="24.5" thickBot="1" x14ac:dyDescent="0.4">
      <c r="B8" s="15" t="s">
        <v>90</v>
      </c>
      <c r="C8" s="15" t="s">
        <v>91</v>
      </c>
      <c r="D8" s="16" t="s">
        <v>168</v>
      </c>
      <c r="E8" s="3">
        <v>11</v>
      </c>
      <c r="F8" s="15"/>
      <c r="G8" s="18" t="s">
        <v>85</v>
      </c>
      <c r="H8" s="41"/>
      <c r="I8" s="42">
        <f t="shared" si="0"/>
        <v>0</v>
      </c>
    </row>
    <row r="9" spans="2:9" ht="24.5" thickBot="1" x14ac:dyDescent="0.4">
      <c r="B9" s="15" t="s">
        <v>83</v>
      </c>
      <c r="C9" s="15" t="s">
        <v>84</v>
      </c>
      <c r="D9" s="16" t="s">
        <v>165</v>
      </c>
      <c r="E9" s="3"/>
      <c r="F9" s="15">
        <v>2</v>
      </c>
      <c r="G9" s="18" t="s">
        <v>92</v>
      </c>
      <c r="H9" s="41"/>
      <c r="I9" s="42">
        <f>F9*H9</f>
        <v>0</v>
      </c>
    </row>
    <row r="10" spans="2:9" ht="24.5" thickBot="1" x14ac:dyDescent="0.4">
      <c r="B10" s="15" t="s">
        <v>86</v>
      </c>
      <c r="C10" s="15" t="s">
        <v>87</v>
      </c>
      <c r="D10" s="16" t="s">
        <v>166</v>
      </c>
      <c r="E10" s="3"/>
      <c r="F10" s="15">
        <v>2</v>
      </c>
      <c r="G10" s="18" t="s">
        <v>92</v>
      </c>
      <c r="H10" s="41"/>
      <c r="I10" s="42">
        <f>F10*H10</f>
        <v>0</v>
      </c>
    </row>
    <row r="11" spans="2:9" ht="15" thickBot="1" x14ac:dyDescent="0.4">
      <c r="B11" s="53" t="s">
        <v>78</v>
      </c>
      <c r="C11" s="54"/>
      <c r="D11" s="54"/>
      <c r="E11" s="54"/>
      <c r="F11" s="54"/>
      <c r="G11" s="55"/>
      <c r="H11" s="45"/>
      <c r="I11" s="44">
        <f>SUM(I5:I10)</f>
        <v>0</v>
      </c>
    </row>
    <row r="13" spans="2:9" ht="15" thickBot="1" x14ac:dyDescent="0.4">
      <c r="C13" s="9"/>
    </row>
    <row r="14" spans="2:9" ht="15" thickBot="1" x14ac:dyDescent="0.4">
      <c r="C14" s="53" t="s">
        <v>161</v>
      </c>
      <c r="D14" s="54"/>
      <c r="E14" s="54"/>
      <c r="F14" s="54"/>
      <c r="G14" s="54"/>
      <c r="H14" s="54"/>
      <c r="I14" s="55"/>
    </row>
    <row r="15" spans="2:9" ht="36.5" thickBot="1" x14ac:dyDescent="0.4">
      <c r="C15" s="17" t="s">
        <v>80</v>
      </c>
      <c r="D15" s="1" t="s">
        <v>2</v>
      </c>
      <c r="E15" s="2" t="s">
        <v>81</v>
      </c>
      <c r="F15" s="17" t="s">
        <v>82</v>
      </c>
      <c r="G15" s="1" t="s">
        <v>4</v>
      </c>
      <c r="H15" s="43" t="s">
        <v>155</v>
      </c>
      <c r="I15" s="17" t="s">
        <v>152</v>
      </c>
    </row>
    <row r="16" spans="2:9" ht="24.5" thickBot="1" x14ac:dyDescent="0.4">
      <c r="C16" s="15" t="s">
        <v>84</v>
      </c>
      <c r="D16" s="16" t="s">
        <v>169</v>
      </c>
      <c r="E16" s="3">
        <v>15</v>
      </c>
      <c r="F16" s="15"/>
      <c r="G16" s="18"/>
      <c r="H16" s="41"/>
      <c r="I16" s="42">
        <f>E16*H16*6</f>
        <v>0</v>
      </c>
    </row>
    <row r="17" spans="3:9" ht="24.5" thickBot="1" x14ac:dyDescent="0.4">
      <c r="C17" s="15" t="s">
        <v>87</v>
      </c>
      <c r="D17" s="16" t="s">
        <v>166</v>
      </c>
      <c r="E17" s="3">
        <v>15</v>
      </c>
      <c r="F17" s="15"/>
      <c r="G17" s="18"/>
      <c r="H17" s="41"/>
      <c r="I17" s="42">
        <f t="shared" ref="I17:I19" si="1">E17*H17*6</f>
        <v>0</v>
      </c>
    </row>
    <row r="18" spans="3:9" ht="24.5" thickBot="1" x14ac:dyDescent="0.4">
      <c r="C18" s="15" t="s">
        <v>89</v>
      </c>
      <c r="D18" s="16" t="s">
        <v>167</v>
      </c>
      <c r="E18" s="3">
        <v>11</v>
      </c>
      <c r="F18" s="15"/>
      <c r="G18" s="18"/>
      <c r="H18" s="41"/>
      <c r="I18" s="42">
        <f t="shared" si="1"/>
        <v>0</v>
      </c>
    </row>
    <row r="19" spans="3:9" ht="24.5" thickBot="1" x14ac:dyDescent="0.4">
      <c r="C19" s="15" t="s">
        <v>91</v>
      </c>
      <c r="D19" s="16" t="s">
        <v>168</v>
      </c>
      <c r="E19" s="3">
        <v>11</v>
      </c>
      <c r="F19" s="15"/>
      <c r="G19" s="18"/>
      <c r="H19" s="41"/>
      <c r="I19" s="42">
        <f t="shared" si="1"/>
        <v>0</v>
      </c>
    </row>
    <row r="20" spans="3:9" ht="15" thickBot="1" x14ac:dyDescent="0.4">
      <c r="C20" s="53" t="s">
        <v>78</v>
      </c>
      <c r="D20" s="54"/>
      <c r="E20" s="54"/>
      <c r="F20" s="54"/>
      <c r="G20" s="55"/>
      <c r="H20" s="45"/>
      <c r="I20" s="44">
        <f>SUM(I16:I19)</f>
        <v>0</v>
      </c>
    </row>
  </sheetData>
  <mergeCells count="4">
    <mergeCell ref="C20:G20"/>
    <mergeCell ref="B3:I3"/>
    <mergeCell ref="C14:I14"/>
    <mergeCell ref="B11:G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5A09-456D-4AE2-8BF9-9069EBE9D9D1}">
  <dimension ref="B2:I18"/>
  <sheetViews>
    <sheetView workbookViewId="0">
      <selection activeCell="C6" sqref="C6"/>
    </sheetView>
  </sheetViews>
  <sheetFormatPr defaultRowHeight="12" x14ac:dyDescent="0.3"/>
  <cols>
    <col min="1" max="1" width="8.7265625" style="19"/>
    <col min="2" max="2" width="7" style="19" bestFit="1" customWidth="1"/>
    <col min="3" max="3" width="39.36328125" style="19" bestFit="1" customWidth="1"/>
    <col min="4" max="4" width="11.1796875" style="19" bestFit="1" customWidth="1"/>
    <col min="5" max="5" width="6.81640625" style="19" bestFit="1" customWidth="1"/>
    <col min="6" max="6" width="7.6328125" style="19" bestFit="1" customWidth="1"/>
    <col min="7" max="7" width="11.08984375" style="19" customWidth="1"/>
    <col min="8" max="8" width="16.26953125" style="19" bestFit="1" customWidth="1"/>
    <col min="9" max="9" width="20.1796875" style="19" customWidth="1"/>
    <col min="10" max="16384" width="8.7265625" style="19"/>
  </cols>
  <sheetData>
    <row r="2" spans="2:9" ht="12.5" thickBot="1" x14ac:dyDescent="0.35"/>
    <row r="3" spans="2:9" ht="15" customHeight="1" thickBot="1" x14ac:dyDescent="0.35">
      <c r="B3" s="53" t="s">
        <v>163</v>
      </c>
      <c r="C3" s="54"/>
      <c r="D3" s="54"/>
      <c r="E3" s="54"/>
      <c r="F3" s="54"/>
      <c r="G3" s="54"/>
      <c r="H3" s="54"/>
      <c r="I3" s="55"/>
    </row>
    <row r="4" spans="2:9" ht="24.5" thickBot="1" x14ac:dyDescent="0.35">
      <c r="B4" s="17" t="s">
        <v>93</v>
      </c>
      <c r="C4" s="1" t="s">
        <v>2</v>
      </c>
      <c r="D4" s="2" t="s">
        <v>94</v>
      </c>
      <c r="E4" s="17" t="s">
        <v>81</v>
      </c>
      <c r="F4" s="17" t="s">
        <v>82</v>
      </c>
      <c r="G4" s="17" t="s">
        <v>4</v>
      </c>
      <c r="H4" s="43" t="s">
        <v>154</v>
      </c>
      <c r="I4" s="17" t="s">
        <v>156</v>
      </c>
    </row>
    <row r="5" spans="2:9" ht="24.5" thickBot="1" x14ac:dyDescent="0.35">
      <c r="B5" s="15" t="s">
        <v>95</v>
      </c>
      <c r="C5" s="16" t="s">
        <v>96</v>
      </c>
      <c r="D5" s="15" t="s">
        <v>97</v>
      </c>
      <c r="E5" s="20">
        <v>40</v>
      </c>
      <c r="F5" s="15"/>
      <c r="G5" s="15"/>
      <c r="H5" s="41"/>
      <c r="I5" s="42">
        <f>E5*H5*3</f>
        <v>0</v>
      </c>
    </row>
    <row r="6" spans="2:9" ht="24.5" thickBot="1" x14ac:dyDescent="0.35">
      <c r="B6" s="15" t="s">
        <v>95</v>
      </c>
      <c r="C6" s="16" t="s">
        <v>96</v>
      </c>
      <c r="D6" s="15" t="s">
        <v>97</v>
      </c>
      <c r="E6" s="20"/>
      <c r="F6" s="15">
        <v>10</v>
      </c>
      <c r="G6" s="15"/>
      <c r="H6" s="41"/>
      <c r="I6" s="42">
        <f>F6*H6*3</f>
        <v>0</v>
      </c>
    </row>
    <row r="7" spans="2:9" ht="36.5" thickBot="1" x14ac:dyDescent="0.35">
      <c r="B7" s="15" t="s">
        <v>98</v>
      </c>
      <c r="C7" s="21" t="s">
        <v>99</v>
      </c>
      <c r="D7" s="22" t="s">
        <v>97</v>
      </c>
      <c r="E7" s="10"/>
      <c r="F7" s="23">
        <v>100</v>
      </c>
      <c r="G7" s="10"/>
      <c r="H7" s="41"/>
      <c r="I7" s="42">
        <f>F7*H7*3</f>
        <v>0</v>
      </c>
    </row>
    <row r="8" spans="2:9" ht="24.5" thickBot="1" x14ac:dyDescent="0.35">
      <c r="B8" s="15" t="s">
        <v>100</v>
      </c>
      <c r="C8" s="21" t="s">
        <v>101</v>
      </c>
      <c r="D8" s="10" t="s">
        <v>102</v>
      </c>
      <c r="E8" s="20"/>
      <c r="F8" s="15">
        <v>10</v>
      </c>
      <c r="G8" s="15"/>
      <c r="H8" s="41"/>
      <c r="I8" s="42">
        <f t="shared" ref="I8:I9" si="0">F8*H8*3</f>
        <v>0</v>
      </c>
    </row>
    <row r="9" spans="2:9" ht="36.5" thickBot="1" x14ac:dyDescent="0.35">
      <c r="B9" s="15" t="s">
        <v>103</v>
      </c>
      <c r="C9" s="24" t="s">
        <v>104</v>
      </c>
      <c r="D9" s="25" t="s">
        <v>105</v>
      </c>
      <c r="E9" s="26"/>
      <c r="F9" s="27">
        <v>40</v>
      </c>
      <c r="G9" s="28"/>
      <c r="H9" s="41"/>
      <c r="I9" s="42">
        <f t="shared" si="0"/>
        <v>0</v>
      </c>
    </row>
    <row r="10" spans="2:9" ht="24.5" thickBot="1" x14ac:dyDescent="0.35">
      <c r="B10" s="15" t="s">
        <v>106</v>
      </c>
      <c r="C10" s="21" t="s">
        <v>107</v>
      </c>
      <c r="D10" s="29" t="s">
        <v>97</v>
      </c>
      <c r="E10" s="10"/>
      <c r="F10" s="10">
        <v>20</v>
      </c>
      <c r="G10" s="30" t="s">
        <v>151</v>
      </c>
      <c r="H10" s="41"/>
      <c r="I10" s="42">
        <f>F10*H10/12*20</f>
        <v>0</v>
      </c>
    </row>
    <row r="11" spans="2:9" ht="24.5" thickBot="1" x14ac:dyDescent="0.35">
      <c r="B11" s="15" t="s">
        <v>106</v>
      </c>
      <c r="C11" s="21" t="s">
        <v>107</v>
      </c>
      <c r="D11" s="29" t="s">
        <v>97</v>
      </c>
      <c r="E11" s="10">
        <v>80</v>
      </c>
      <c r="F11" s="10"/>
      <c r="G11" s="30" t="s">
        <v>151</v>
      </c>
      <c r="H11" s="41"/>
      <c r="I11" s="42">
        <f>E11*H11/12*20</f>
        <v>0</v>
      </c>
    </row>
    <row r="12" spans="2:9" ht="36.5" thickBot="1" x14ac:dyDescent="0.35">
      <c r="B12" s="15" t="s">
        <v>108</v>
      </c>
      <c r="C12" s="16" t="s">
        <v>99</v>
      </c>
      <c r="D12" s="15" t="s">
        <v>97</v>
      </c>
      <c r="E12" s="10">
        <v>365</v>
      </c>
      <c r="F12" s="10"/>
      <c r="G12" s="30"/>
      <c r="H12" s="41"/>
      <c r="I12" s="42">
        <f>E12*H12*3</f>
        <v>0</v>
      </c>
    </row>
    <row r="13" spans="2:9" ht="36.5" thickBot="1" x14ac:dyDescent="0.35">
      <c r="B13" s="10" t="s">
        <v>109</v>
      </c>
      <c r="C13" s="21" t="s">
        <v>104</v>
      </c>
      <c r="D13" s="10" t="s">
        <v>105</v>
      </c>
      <c r="E13" s="10">
        <v>71</v>
      </c>
      <c r="F13" s="10"/>
      <c r="G13" s="30"/>
      <c r="H13" s="41"/>
      <c r="I13" s="42">
        <f>E13*H13*3</f>
        <v>0</v>
      </c>
    </row>
    <row r="14" spans="2:9" ht="24.5" thickBot="1" x14ac:dyDescent="0.35">
      <c r="B14" s="10" t="s">
        <v>110</v>
      </c>
      <c r="C14" s="21" t="s">
        <v>111</v>
      </c>
      <c r="D14" s="10" t="s">
        <v>97</v>
      </c>
      <c r="E14" s="10">
        <v>94</v>
      </c>
      <c r="F14" s="10"/>
      <c r="G14" s="30"/>
      <c r="H14" s="41"/>
      <c r="I14" s="42">
        <f t="shared" ref="I14:I17" si="1">E14*H14*3</f>
        <v>0</v>
      </c>
    </row>
    <row r="15" spans="2:9" ht="24.5" thickBot="1" x14ac:dyDescent="0.35">
      <c r="B15" s="10" t="s">
        <v>112</v>
      </c>
      <c r="C15" s="21" t="s">
        <v>101</v>
      </c>
      <c r="D15" s="10" t="s">
        <v>102</v>
      </c>
      <c r="E15" s="10">
        <v>23</v>
      </c>
      <c r="F15" s="10"/>
      <c r="G15" s="30"/>
      <c r="H15" s="41"/>
      <c r="I15" s="42">
        <f t="shared" si="1"/>
        <v>0</v>
      </c>
    </row>
    <row r="16" spans="2:9" ht="24.5" thickBot="1" x14ac:dyDescent="0.35">
      <c r="B16" s="10" t="s">
        <v>113</v>
      </c>
      <c r="C16" s="21" t="s">
        <v>114</v>
      </c>
      <c r="D16" s="10" t="s">
        <v>97</v>
      </c>
      <c r="E16" s="10">
        <v>15</v>
      </c>
      <c r="F16" s="10"/>
      <c r="G16" s="30"/>
      <c r="H16" s="41"/>
      <c r="I16" s="42">
        <f t="shared" si="1"/>
        <v>0</v>
      </c>
    </row>
    <row r="17" spans="2:9" ht="24.5" thickBot="1" x14ac:dyDescent="0.35">
      <c r="B17" s="15" t="s">
        <v>115</v>
      </c>
      <c r="C17" s="21" t="s">
        <v>116</v>
      </c>
      <c r="D17" s="29" t="s">
        <v>102</v>
      </c>
      <c r="E17" s="10">
        <v>1</v>
      </c>
      <c r="F17" s="10"/>
      <c r="G17" s="31"/>
      <c r="H17" s="41"/>
      <c r="I17" s="42">
        <f t="shared" si="1"/>
        <v>0</v>
      </c>
    </row>
    <row r="18" spans="2:9" ht="12.5" thickBot="1" x14ac:dyDescent="0.35">
      <c r="B18" s="56" t="s">
        <v>78</v>
      </c>
      <c r="C18" s="57"/>
      <c r="D18" s="57"/>
      <c r="E18" s="57"/>
      <c r="F18" s="57"/>
      <c r="G18" s="58"/>
      <c r="H18" s="46"/>
      <c r="I18" s="44">
        <f>SUM(I5:I17)</f>
        <v>0</v>
      </c>
    </row>
  </sheetData>
  <mergeCells count="2">
    <mergeCell ref="B18:G18"/>
    <mergeCell ref="B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3B053-E863-4395-8AA1-78ED234164BF}">
  <dimension ref="B2:H17"/>
  <sheetViews>
    <sheetView tabSelected="1" workbookViewId="0">
      <selection activeCell="F8" sqref="F8"/>
    </sheetView>
  </sheetViews>
  <sheetFormatPr defaultRowHeight="12" x14ac:dyDescent="0.3"/>
  <cols>
    <col min="1" max="1" width="8.7265625" style="19"/>
    <col min="2" max="2" width="7.1796875" style="19" bestFit="1" customWidth="1"/>
    <col min="3" max="3" width="46.36328125" style="19" bestFit="1" customWidth="1"/>
    <col min="4" max="4" width="6.81640625" style="19" bestFit="1" customWidth="1"/>
    <col min="5" max="5" width="7.6328125" style="19" bestFit="1" customWidth="1"/>
    <col min="6" max="7" width="21.90625" style="19" customWidth="1"/>
    <col min="8" max="8" width="20.1796875" style="19" customWidth="1"/>
    <col min="9" max="16384" width="8.7265625" style="19"/>
  </cols>
  <sheetData>
    <row r="2" spans="2:8" ht="12.5" thickBot="1" x14ac:dyDescent="0.35"/>
    <row r="3" spans="2:8" ht="15" customHeight="1" thickBot="1" x14ac:dyDescent="0.35">
      <c r="B3" s="59" t="s">
        <v>160</v>
      </c>
      <c r="C3" s="60"/>
      <c r="D3" s="60"/>
      <c r="E3" s="60"/>
      <c r="F3" s="60"/>
      <c r="G3" s="60"/>
      <c r="H3" s="61"/>
    </row>
    <row r="4" spans="2:8" ht="24.5" thickBot="1" x14ac:dyDescent="0.35">
      <c r="B4" s="17" t="s">
        <v>1</v>
      </c>
      <c r="C4" s="1" t="s">
        <v>2</v>
      </c>
      <c r="D4" s="2" t="s">
        <v>81</v>
      </c>
      <c r="E4" s="17" t="s">
        <v>82</v>
      </c>
      <c r="F4" s="17" t="s">
        <v>4</v>
      </c>
      <c r="G4" s="43" t="s">
        <v>154</v>
      </c>
      <c r="H4" s="17" t="s">
        <v>156</v>
      </c>
    </row>
    <row r="5" spans="2:8" ht="36.5" thickBot="1" x14ac:dyDescent="0.35">
      <c r="B5" s="15" t="s">
        <v>117</v>
      </c>
      <c r="C5" s="16" t="s">
        <v>118</v>
      </c>
      <c r="D5" s="20"/>
      <c r="E5" s="15">
        <v>12</v>
      </c>
      <c r="F5" s="7" t="s">
        <v>158</v>
      </c>
      <c r="G5" s="48"/>
      <c r="H5" s="42">
        <f>E5*G5*2</f>
        <v>0</v>
      </c>
    </row>
    <row r="6" spans="2:8" ht="36.5" thickBot="1" x14ac:dyDescent="0.35">
      <c r="B6" s="15" t="s">
        <v>119</v>
      </c>
      <c r="C6" s="16" t="s">
        <v>170</v>
      </c>
      <c r="D6" s="20"/>
      <c r="E6" s="15">
        <v>1335</v>
      </c>
      <c r="F6" s="7" t="s">
        <v>158</v>
      </c>
      <c r="G6" s="48"/>
      <c r="H6" s="42">
        <f t="shared" ref="H6:H12" si="0">E6*G6*2</f>
        <v>0</v>
      </c>
    </row>
    <row r="7" spans="2:8" ht="36.5" thickBot="1" x14ac:dyDescent="0.35">
      <c r="B7" s="15" t="s">
        <v>120</v>
      </c>
      <c r="C7" s="16" t="s">
        <v>171</v>
      </c>
      <c r="D7" s="15"/>
      <c r="E7" s="20">
        <v>200</v>
      </c>
      <c r="F7" s="7" t="s">
        <v>158</v>
      </c>
      <c r="G7" s="48"/>
      <c r="H7" s="42">
        <f t="shared" si="0"/>
        <v>0</v>
      </c>
    </row>
    <row r="8" spans="2:8" ht="36.5" thickBot="1" x14ac:dyDescent="0.35">
      <c r="B8" s="15" t="s">
        <v>119</v>
      </c>
      <c r="C8" s="16" t="s">
        <v>172</v>
      </c>
      <c r="D8" s="15"/>
      <c r="E8" s="20">
        <v>65</v>
      </c>
      <c r="F8" s="7" t="s">
        <v>158</v>
      </c>
      <c r="G8" s="48"/>
      <c r="H8" s="42">
        <f t="shared" si="0"/>
        <v>0</v>
      </c>
    </row>
    <row r="9" spans="2:8" ht="36.5" thickBot="1" x14ac:dyDescent="0.35">
      <c r="B9" s="15" t="s">
        <v>121</v>
      </c>
      <c r="C9" s="16" t="s">
        <v>173</v>
      </c>
      <c r="D9" s="15"/>
      <c r="E9" s="20">
        <v>2900</v>
      </c>
      <c r="F9" s="7" t="s">
        <v>158</v>
      </c>
      <c r="G9" s="48"/>
      <c r="H9" s="42">
        <f t="shared" si="0"/>
        <v>0</v>
      </c>
    </row>
    <row r="10" spans="2:8" ht="36.5" thickBot="1" x14ac:dyDescent="0.35">
      <c r="B10" s="15" t="s">
        <v>122</v>
      </c>
      <c r="C10" s="16" t="s">
        <v>123</v>
      </c>
      <c r="D10" s="20"/>
      <c r="E10" s="15">
        <v>1</v>
      </c>
      <c r="F10" s="7" t="s">
        <v>158</v>
      </c>
      <c r="G10" s="48"/>
      <c r="H10" s="42">
        <f t="shared" si="0"/>
        <v>0</v>
      </c>
    </row>
    <row r="11" spans="2:8" ht="36.5" thickBot="1" x14ac:dyDescent="0.35">
      <c r="B11" s="15" t="s">
        <v>124</v>
      </c>
      <c r="C11" s="16" t="s">
        <v>125</v>
      </c>
      <c r="D11" s="15"/>
      <c r="E11" s="20">
        <v>500</v>
      </c>
      <c r="F11" s="7" t="s">
        <v>158</v>
      </c>
      <c r="G11" s="48"/>
      <c r="H11" s="42">
        <f t="shared" si="0"/>
        <v>0</v>
      </c>
    </row>
    <row r="12" spans="2:8" ht="36.5" thickBot="1" x14ac:dyDescent="0.35">
      <c r="B12" s="15" t="s">
        <v>126</v>
      </c>
      <c r="C12" s="16" t="s">
        <v>127</v>
      </c>
      <c r="D12" s="15"/>
      <c r="E12" s="20">
        <v>1</v>
      </c>
      <c r="F12" s="7" t="s">
        <v>158</v>
      </c>
      <c r="G12" s="48"/>
      <c r="H12" s="42">
        <f t="shared" si="0"/>
        <v>0</v>
      </c>
    </row>
    <row r="13" spans="2:8" ht="36.5" thickBot="1" x14ac:dyDescent="0.35">
      <c r="B13" s="15" t="s">
        <v>128</v>
      </c>
      <c r="C13" s="16" t="s">
        <v>174</v>
      </c>
      <c r="D13" s="20"/>
      <c r="E13" s="15">
        <v>680</v>
      </c>
      <c r="F13" s="49" t="s">
        <v>129</v>
      </c>
      <c r="G13" s="48"/>
      <c r="H13" s="42">
        <f>E13*G13</f>
        <v>0</v>
      </c>
    </row>
    <row r="14" spans="2:8" ht="48.5" thickBot="1" x14ac:dyDescent="0.35">
      <c r="B14" s="15" t="s">
        <v>130</v>
      </c>
      <c r="C14" s="16" t="s">
        <v>175</v>
      </c>
      <c r="D14" s="20"/>
      <c r="E14" s="15">
        <v>290</v>
      </c>
      <c r="F14" s="7" t="s">
        <v>129</v>
      </c>
      <c r="G14" s="48"/>
      <c r="H14" s="42">
        <f>E14*G14</f>
        <v>0</v>
      </c>
    </row>
    <row r="15" spans="2:8" ht="24.5" thickBot="1" x14ac:dyDescent="0.35">
      <c r="B15" s="10" t="s">
        <v>131</v>
      </c>
      <c r="C15" s="21" t="s">
        <v>176</v>
      </c>
      <c r="D15" s="32">
        <v>60</v>
      </c>
      <c r="E15" s="10"/>
      <c r="F15" s="7" t="s">
        <v>159</v>
      </c>
      <c r="G15" s="48"/>
      <c r="H15" s="42">
        <f>D15*G15</f>
        <v>0</v>
      </c>
    </row>
    <row r="16" spans="2:8" ht="24.5" thickBot="1" x14ac:dyDescent="0.35">
      <c r="B16" s="10" t="s">
        <v>132</v>
      </c>
      <c r="C16" s="21" t="s">
        <v>133</v>
      </c>
      <c r="D16" s="32">
        <v>2000</v>
      </c>
      <c r="E16" s="10"/>
      <c r="F16" s="7" t="s">
        <v>159</v>
      </c>
      <c r="G16" s="48"/>
      <c r="H16" s="42">
        <f>D16*G16</f>
        <v>0</v>
      </c>
    </row>
    <row r="17" spans="2:8" ht="12.5" thickBot="1" x14ac:dyDescent="0.35">
      <c r="B17" s="56" t="s">
        <v>78</v>
      </c>
      <c r="C17" s="57"/>
      <c r="D17" s="57"/>
      <c r="E17" s="57"/>
      <c r="F17" s="57"/>
      <c r="G17" s="47"/>
      <c r="H17" s="44">
        <f>SUM(H5:H16)</f>
        <v>0</v>
      </c>
    </row>
  </sheetData>
  <mergeCells count="2">
    <mergeCell ref="B17:F17"/>
    <mergeCell ref="B3:H3"/>
  </mergeCells>
  <hyperlinks>
    <hyperlink ref="B11" r:id="rId1" display="javascript:popup('quote.wss?jadeAction=DISPLAY_PART_DETAILS&amp;displayType=PART_DETAILS&amp;partNumber=E0BG9LL&amp;lob=PAE&amp;quoteNum=0013157455','internal',600,600);" xr:uid="{30EE49B9-4113-475E-A1BA-40681A9F7B25}"/>
    <hyperlink ref="B12" r:id="rId2" display="javascript:popup('quote.wss?jadeAction=DISPLAY_PART_DETAILS&amp;displayType=PART_DETAILS&amp;partNumber=E0BGFLL&amp;lob=PAE&amp;quoteNum=0013157455','internal',600,600);" xr:uid="{6399692B-F932-4833-8BF0-C6387560FBCE}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4CAC9-15D6-4E94-A22D-FC85A488B1A8}">
  <dimension ref="B2:J20"/>
  <sheetViews>
    <sheetView workbookViewId="0">
      <selection activeCell="B10" sqref="B10:H10"/>
    </sheetView>
  </sheetViews>
  <sheetFormatPr defaultRowHeight="14.5" x14ac:dyDescent="0.35"/>
  <cols>
    <col min="2" max="3" width="7.26953125" bestFit="1" customWidth="1"/>
    <col min="4" max="4" width="38.90625" bestFit="1" customWidth="1"/>
    <col min="5" max="5" width="7" bestFit="1" customWidth="1"/>
    <col min="6" max="6" width="6.81640625" bestFit="1" customWidth="1"/>
    <col min="7" max="7" width="7.6328125" bestFit="1" customWidth="1"/>
    <col min="8" max="8" width="5.90625" bestFit="1" customWidth="1"/>
    <col min="9" max="9" width="9.453125" bestFit="1" customWidth="1"/>
    <col min="10" max="10" width="10.7265625" bestFit="1" customWidth="1"/>
  </cols>
  <sheetData>
    <row r="2" spans="2:10" ht="15" thickBot="1" x14ac:dyDescent="0.4"/>
    <row r="3" spans="2:10" ht="15" thickBot="1" x14ac:dyDescent="0.4">
      <c r="B3" s="53" t="s">
        <v>134</v>
      </c>
      <c r="C3" s="54"/>
      <c r="D3" s="54"/>
      <c r="E3" s="54"/>
      <c r="F3" s="54"/>
      <c r="G3" s="54"/>
      <c r="H3" s="54"/>
      <c r="I3" s="54"/>
      <c r="J3" s="55"/>
    </row>
    <row r="4" spans="2:10" ht="60.5" thickBot="1" x14ac:dyDescent="0.4">
      <c r="B4" s="17" t="s">
        <v>0</v>
      </c>
      <c r="C4" s="17" t="s">
        <v>1</v>
      </c>
      <c r="D4" s="1" t="s">
        <v>2</v>
      </c>
      <c r="E4" s="2" t="s">
        <v>94</v>
      </c>
      <c r="F4" s="2" t="s">
        <v>81</v>
      </c>
      <c r="G4" s="17" t="s">
        <v>82</v>
      </c>
      <c r="H4" s="17" t="s">
        <v>4</v>
      </c>
      <c r="I4" s="43" t="s">
        <v>154</v>
      </c>
      <c r="J4" s="17" t="s">
        <v>156</v>
      </c>
    </row>
    <row r="5" spans="2:10" ht="24.5" thickBot="1" x14ac:dyDescent="0.4">
      <c r="B5" s="7" t="s">
        <v>135</v>
      </c>
      <c r="C5" s="33" t="s">
        <v>136</v>
      </c>
      <c r="D5" s="11" t="s">
        <v>177</v>
      </c>
      <c r="E5" s="3" t="s">
        <v>102</v>
      </c>
      <c r="F5" s="3">
        <v>1</v>
      </c>
      <c r="G5" s="4"/>
      <c r="H5" s="3"/>
      <c r="I5" s="48"/>
      <c r="J5" s="42">
        <f>F5*I5</f>
        <v>0</v>
      </c>
    </row>
    <row r="6" spans="2:10" ht="24.5" thickBot="1" x14ac:dyDescent="0.4">
      <c r="B6" s="33" t="s">
        <v>137</v>
      </c>
      <c r="C6" s="33" t="s">
        <v>138</v>
      </c>
      <c r="D6" s="11" t="s">
        <v>178</v>
      </c>
      <c r="E6" s="3" t="s">
        <v>139</v>
      </c>
      <c r="F6" s="3">
        <v>1</v>
      </c>
      <c r="G6" s="4"/>
      <c r="H6" s="3"/>
      <c r="I6" s="48"/>
      <c r="J6" s="42">
        <f t="shared" ref="J6:J9" si="0">F6*I6</f>
        <v>0</v>
      </c>
    </row>
    <row r="7" spans="2:10" ht="24.5" thickBot="1" x14ac:dyDescent="0.4">
      <c r="B7" s="33" t="s">
        <v>140</v>
      </c>
      <c r="C7" s="33" t="s">
        <v>141</v>
      </c>
      <c r="D7" s="11" t="s">
        <v>179</v>
      </c>
      <c r="E7" s="3" t="s">
        <v>142</v>
      </c>
      <c r="F7" s="3"/>
      <c r="G7" s="3">
        <v>2</v>
      </c>
      <c r="H7" s="3"/>
      <c r="I7" s="48"/>
      <c r="J7" s="42">
        <f>G7*I7</f>
        <v>0</v>
      </c>
    </row>
    <row r="8" spans="2:10" ht="24.5" thickBot="1" x14ac:dyDescent="0.4">
      <c r="B8" s="33" t="s">
        <v>140</v>
      </c>
      <c r="C8" s="33" t="s">
        <v>141</v>
      </c>
      <c r="D8" s="11" t="s">
        <v>179</v>
      </c>
      <c r="E8" s="3" t="s">
        <v>142</v>
      </c>
      <c r="F8" s="3">
        <v>15</v>
      </c>
      <c r="G8" s="4"/>
      <c r="H8" s="3"/>
      <c r="I8" s="48"/>
      <c r="J8" s="42">
        <f t="shared" si="0"/>
        <v>0</v>
      </c>
    </row>
    <row r="9" spans="2:10" ht="36.5" thickBot="1" x14ac:dyDescent="0.4">
      <c r="B9" s="7" t="s">
        <v>143</v>
      </c>
      <c r="C9" s="33" t="s">
        <v>144</v>
      </c>
      <c r="D9" s="34" t="s">
        <v>180</v>
      </c>
      <c r="E9" s="7" t="s">
        <v>145</v>
      </c>
      <c r="F9" s="6">
        <v>1080</v>
      </c>
      <c r="G9" s="8"/>
      <c r="H9" s="3"/>
      <c r="I9" s="48"/>
      <c r="J9" s="42">
        <f t="shared" si="0"/>
        <v>0</v>
      </c>
    </row>
    <row r="10" spans="2:10" ht="15" thickBot="1" x14ac:dyDescent="0.4">
      <c r="B10" s="56" t="s">
        <v>78</v>
      </c>
      <c r="C10" s="57"/>
      <c r="D10" s="57"/>
      <c r="E10" s="57"/>
      <c r="F10" s="57"/>
      <c r="G10" s="57"/>
      <c r="H10" s="58"/>
      <c r="I10" s="45"/>
      <c r="J10" s="44">
        <f>SUM(J5:J9)</f>
        <v>0</v>
      </c>
    </row>
    <row r="11" spans="2:10" x14ac:dyDescent="0.35">
      <c r="B11" s="19"/>
      <c r="C11" s="19"/>
      <c r="D11" s="19"/>
      <c r="E11" s="19"/>
      <c r="F11" s="19"/>
      <c r="G11" s="19"/>
      <c r="H11" s="19"/>
    </row>
    <row r="12" spans="2:10" x14ac:dyDescent="0.35">
      <c r="B12" s="19"/>
      <c r="C12" s="19"/>
      <c r="D12" s="19"/>
      <c r="E12" s="19"/>
      <c r="F12" s="19"/>
      <c r="G12" s="19"/>
      <c r="H12" s="19"/>
    </row>
    <row r="13" spans="2:10" ht="15" thickBot="1" x14ac:dyDescent="0.4">
      <c r="B13" s="19"/>
      <c r="C13" s="19"/>
      <c r="D13" s="19"/>
      <c r="E13" s="19"/>
      <c r="F13" s="19"/>
      <c r="G13" s="19"/>
      <c r="H13" s="19"/>
    </row>
    <row r="14" spans="2:10" ht="15" thickBot="1" x14ac:dyDescent="0.4">
      <c r="B14" s="19"/>
      <c r="C14" s="53" t="s">
        <v>157</v>
      </c>
      <c r="D14" s="54"/>
      <c r="E14" s="54"/>
      <c r="F14" s="54"/>
      <c r="G14" s="54"/>
      <c r="H14" s="54"/>
      <c r="I14" s="54"/>
      <c r="J14" s="55"/>
    </row>
    <row r="15" spans="2:10" ht="60.5" thickBot="1" x14ac:dyDescent="0.4">
      <c r="B15" s="19"/>
      <c r="C15" s="17" t="s">
        <v>1</v>
      </c>
      <c r="D15" s="1" t="s">
        <v>2</v>
      </c>
      <c r="E15" s="2" t="s">
        <v>94</v>
      </c>
      <c r="F15" s="2" t="s">
        <v>81</v>
      </c>
      <c r="G15" s="17" t="s">
        <v>82</v>
      </c>
      <c r="H15" s="17" t="s">
        <v>4</v>
      </c>
      <c r="I15" s="43" t="s">
        <v>154</v>
      </c>
      <c r="J15" s="17" t="s">
        <v>156</v>
      </c>
    </row>
    <row r="16" spans="2:10" ht="24.5" thickBot="1" x14ac:dyDescent="0.4">
      <c r="B16" s="19"/>
      <c r="C16" s="7" t="s">
        <v>136</v>
      </c>
      <c r="D16" s="11" t="s">
        <v>146</v>
      </c>
      <c r="E16" s="3" t="s">
        <v>102</v>
      </c>
      <c r="F16" s="3">
        <v>1</v>
      </c>
      <c r="G16" s="4"/>
      <c r="H16" s="4"/>
      <c r="I16" s="42"/>
      <c r="J16" s="42">
        <f>F16*I16*2</f>
        <v>0</v>
      </c>
    </row>
    <row r="17" spans="2:10" ht="24.5" thickBot="1" x14ac:dyDescent="0.4">
      <c r="B17" s="19"/>
      <c r="C17" s="7" t="s">
        <v>138</v>
      </c>
      <c r="D17" s="11" t="s">
        <v>147</v>
      </c>
      <c r="E17" s="3" t="s">
        <v>139</v>
      </c>
      <c r="F17" s="3">
        <v>1</v>
      </c>
      <c r="G17" s="4"/>
      <c r="H17" s="4"/>
      <c r="I17" s="42"/>
      <c r="J17" s="42">
        <f>F17*I17*2</f>
        <v>0</v>
      </c>
    </row>
    <row r="18" spans="2:10" ht="36.5" thickBot="1" x14ac:dyDescent="0.4">
      <c r="B18" s="19"/>
      <c r="C18" s="7" t="s">
        <v>141</v>
      </c>
      <c r="D18" s="11" t="s">
        <v>148</v>
      </c>
      <c r="E18" s="3" t="s">
        <v>142</v>
      </c>
      <c r="F18" s="3">
        <v>15</v>
      </c>
      <c r="G18" s="4"/>
      <c r="H18" s="11" t="s">
        <v>149</v>
      </c>
      <c r="I18" s="42"/>
      <c r="J18" s="42">
        <f>F18*I18/12*6</f>
        <v>0</v>
      </c>
    </row>
    <row r="19" spans="2:10" ht="36.5" thickBot="1" x14ac:dyDescent="0.4">
      <c r="B19" s="19"/>
      <c r="C19" s="33" t="s">
        <v>144</v>
      </c>
      <c r="D19" s="12" t="s">
        <v>150</v>
      </c>
      <c r="E19" s="6"/>
      <c r="F19" s="7">
        <v>1080</v>
      </c>
      <c r="G19" s="35"/>
      <c r="H19" s="12"/>
      <c r="I19" s="42"/>
      <c r="J19" s="42">
        <f>F19*I19*2</f>
        <v>0</v>
      </c>
    </row>
    <row r="20" spans="2:10" ht="15" thickBot="1" x14ac:dyDescent="0.4">
      <c r="B20" s="19"/>
      <c r="C20" s="56" t="s">
        <v>78</v>
      </c>
      <c r="D20" s="57"/>
      <c r="E20" s="57"/>
      <c r="F20" s="57"/>
      <c r="G20" s="57"/>
      <c r="H20" s="57"/>
      <c r="I20" s="44"/>
      <c r="J20" s="44">
        <f>SUM(J16:J19)</f>
        <v>0</v>
      </c>
    </row>
  </sheetData>
  <mergeCells count="4">
    <mergeCell ref="C20:H20"/>
    <mergeCell ref="B3:J3"/>
    <mergeCell ref="C14:J14"/>
    <mergeCell ref="B10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zIPLA</vt:lpstr>
      <vt:lpstr>Appliance</vt:lpstr>
      <vt:lpstr>Sottoscrizioni</vt:lpstr>
      <vt:lpstr>Rinnovo Passport in opzione</vt:lpstr>
      <vt:lpstr>Opzione Passport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Cintio Samanta</dc:creator>
  <cp:lastModifiedBy>Di Cintio Samanta</cp:lastModifiedBy>
  <dcterms:created xsi:type="dcterms:W3CDTF">2024-10-18T12:21:35Z</dcterms:created>
  <dcterms:modified xsi:type="dcterms:W3CDTF">2024-12-16T09:47:32Z</dcterms:modified>
</cp:coreProperties>
</file>