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uno.kropp\Desktop\Consip\ID 2829 - AQ PowerScale per INAIL\Documentazione\"/>
    </mc:Choice>
  </mc:AlternateContent>
  <xr:revisionPtr revIDLastSave="0" documentId="13_ncr:1_{67A8593D-AAA3-4984-96BC-3E3997D133AB}" xr6:coauthVersionLast="47" xr6:coauthVersionMax="47" xr10:uidLastSave="{00000000-0000-0000-0000-000000000000}"/>
  <bookViews>
    <workbookView xWindow="22932" yWindow="-8052" windowWidth="23256" windowHeight="12576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6" l="1"/>
  <c r="E6" i="16"/>
  <c r="D24" i="16" l="1"/>
  <c r="E24" i="16" s="1"/>
  <c r="D23" i="16"/>
  <c r="E23" i="16" s="1"/>
  <c r="E22" i="16"/>
  <c r="E9" i="16"/>
  <c r="D11" i="16" s="1"/>
  <c r="D16" i="16" l="1"/>
  <c r="D25" i="16"/>
  <c r="D26" i="16" l="1"/>
</calcChain>
</file>

<file path=xl/sharedStrings.xml><?xml version="1.0" encoding="utf-8"?>
<sst xmlns="http://schemas.openxmlformats.org/spreadsheetml/2006/main" count="38" uniqueCount="36">
  <si>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</si>
  <si>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</si>
  <si>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</si>
  <si>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</si>
  <si>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</si>
  <si>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</si>
  <si>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</si>
  <si>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</si>
  <si>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</si>
  <si>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</si>
  <si>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</si>
  <si>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</si>
  <si>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</si>
  <si>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</si>
  <si>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</si>
  <si>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</si>
  <si>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</si>
  <si>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</si>
  <si>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</si>
  <si>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</si>
  <si>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</si>
  <si>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</si>
  <si>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</si>
  <si>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</si>
  <si>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</si>
  <si>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</si>
  <si>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</si>
  <si>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</si>
  <si>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</si>
  <si>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</si>
  <si>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registrazione al sistema comunitario di ecogestione e audit EMAS;
certificazione UNI EN ISO 14001 - Sistema di gestione ambientale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</si>
  <si>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</si>
  <si>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</si>
  <si>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capitolato d'oneri (NB: il valore è indicato preventivamente a solo titolo di esempio)</t>
    </r>
  </si>
  <si>
    <t>certificazione ISO/IEC 27001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</si>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</sst>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9" fontId="19" fillId="0" borderId="4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3" customFormat="1" ht="31.5" customHeight="1" x14ac:dyDescent="0.35">
      <c r="C4" s="28" t="s">
        <v>16</v>
      </c>
      <c r="D4" s="28"/>
    </row>
    <row r="5" spans="1:4" s="23" customFormat="1" ht="31.5" customHeight="1" x14ac:dyDescent="0.35">
      <c r="C5" s="28" t="s">
        <v>17</v>
      </c>
      <c r="D5" s="28"/>
    </row>
    <row r="6" spans="1:4" s="23" customFormat="1" ht="31.5" customHeight="1" x14ac:dyDescent="0.35">
      <c r="C6" s="28" t="s">
        <v>18</v>
      </c>
      <c r="D6" s="28"/>
    </row>
    <row r="7" spans="1:4" x14ac:dyDescent="0.35">
      <c r="C7" s="29"/>
      <c r="D7" s="29"/>
    </row>
    <row r="8" spans="1:4" x14ac:dyDescent="0.35">
      <c r="C8" s="28" t="s">
        <v>19</v>
      </c>
      <c r="D8" s="28"/>
    </row>
    <row r="9" spans="1:4" ht="34.5" customHeight="1" x14ac:dyDescent="0.35">
      <c r="C9" s="20" t="s">
        <v>20</v>
      </c>
      <c r="D9" s="19" t="s">
        <v>26</v>
      </c>
    </row>
    <row r="10" spans="1:4" ht="34.5" customHeight="1" x14ac:dyDescent="0.35">
      <c r="C10" s="21" t="s">
        <v>21</v>
      </c>
      <c r="D10" s="19" t="s">
        <v>22</v>
      </c>
    </row>
    <row r="11" spans="1:4" ht="34.5" customHeight="1" x14ac:dyDescent="0.35">
      <c r="C11" s="22" t="s">
        <v>23</v>
      </c>
      <c r="D11" s="19" t="s">
        <v>24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6"/>
  <sheetViews>
    <sheetView tabSelected="1" topLeftCell="A7" zoomScaleNormal="100" zoomScaleSheetLayoutView="97" workbookViewId="0">
      <selection activeCell="H11" sqref="H11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0" t="s">
        <v>11</v>
      </c>
      <c r="C3" s="30"/>
      <c r="D3" s="30"/>
      <c r="E3" s="30"/>
      <c r="F3" s="1"/>
    </row>
    <row r="4" spans="1:13" ht="28.5" customHeight="1" x14ac:dyDescent="0.35">
      <c r="B4" s="31" t="s">
        <v>12</v>
      </c>
      <c r="C4" s="32"/>
      <c r="D4" s="32"/>
      <c r="E4" s="33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4"/>
      <c r="B6" s="8" t="s">
        <v>5</v>
      </c>
      <c r="C6" s="3">
        <v>0.3</v>
      </c>
      <c r="D6" s="6" t="s">
        <v>25</v>
      </c>
      <c r="E6" s="35">
        <f>IF(D7="s",C7,IF(D6="s",C6,0))</f>
        <v>0</v>
      </c>
      <c r="F6" s="1"/>
    </row>
    <row r="7" spans="1:13" ht="26" x14ac:dyDescent="0.35">
      <c r="A7" s="34"/>
      <c r="B7" s="8" t="s">
        <v>6</v>
      </c>
      <c r="C7" s="3">
        <v>0.5</v>
      </c>
      <c r="D7" s="6" t="s">
        <v>25</v>
      </c>
      <c r="E7" s="36"/>
      <c r="F7" s="1"/>
    </row>
    <row r="8" spans="1:13" x14ac:dyDescent="0.35">
      <c r="B8" s="12" t="s">
        <v>7</v>
      </c>
      <c r="C8" s="13"/>
      <c r="D8" s="14"/>
      <c r="E8" s="15"/>
      <c r="F8" s="37"/>
      <c r="G8" s="38"/>
      <c r="H8" s="38"/>
      <c r="I8" s="38"/>
      <c r="J8" s="38"/>
      <c r="K8" s="38"/>
      <c r="L8" s="38"/>
      <c r="M8" s="38"/>
    </row>
    <row r="9" spans="1:13" ht="53.65" customHeight="1" x14ac:dyDescent="0.35">
      <c r="A9" s="10"/>
      <c r="B9" s="25" t="s">
        <v>30</v>
      </c>
      <c r="C9" s="26">
        <v>0.1</v>
      </c>
      <c r="D9" s="6" t="s">
        <v>25</v>
      </c>
      <c r="E9" s="9">
        <f>IF(D9="s",C9,0)</f>
        <v>0</v>
      </c>
      <c r="F9" s="37"/>
      <c r="G9" s="38"/>
      <c r="H9" s="38"/>
      <c r="I9" s="38"/>
      <c r="J9" s="38"/>
      <c r="K9" s="38"/>
      <c r="L9" s="38"/>
      <c r="M9" s="38"/>
    </row>
    <row r="10" spans="1:13" ht="53.65" customHeight="1" x14ac:dyDescent="0.35">
      <c r="A10" s="59"/>
      <c r="B10" s="25" t="s">
        <v>34</v>
      </c>
      <c r="C10" s="60">
        <v>0.1</v>
      </c>
      <c r="D10" s="6" t="s">
        <v>35</v>
      </c>
      <c r="E10" s="9">
        <f>IF(D10="s",C10,0)</f>
        <v>0.1</v>
      </c>
      <c r="F10" s="61"/>
      <c r="G10" s="27"/>
      <c r="H10" s="27"/>
      <c r="I10" s="27"/>
      <c r="J10" s="27"/>
      <c r="K10" s="27"/>
      <c r="L10" s="27"/>
      <c r="M10" s="27"/>
    </row>
    <row r="11" spans="1:13" ht="43.5" customHeight="1" x14ac:dyDescent="0.35">
      <c r="B11" s="48" t="s">
        <v>4</v>
      </c>
      <c r="C11" s="49"/>
      <c r="D11" s="50">
        <f>IFERROR(    1-(1-E6)*(1-(E10+E9)),1-(1-E6)*(1-(E10+E9))    )</f>
        <v>9.9999999999999978E-2</v>
      </c>
      <c r="E11" s="50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0" t="s">
        <v>8</v>
      </c>
      <c r="C14" s="30"/>
      <c r="D14" s="30"/>
      <c r="E14" s="30"/>
    </row>
    <row r="15" spans="1:13" ht="60.75" customHeight="1" x14ac:dyDescent="0.35">
      <c r="B15" s="39" t="s">
        <v>31</v>
      </c>
      <c r="C15" s="40"/>
      <c r="D15" s="41">
        <v>60000</v>
      </c>
      <c r="E15" s="42"/>
      <c r="F15" s="46"/>
      <c r="G15" s="47"/>
      <c r="H15" s="47"/>
      <c r="I15" s="47"/>
      <c r="J15" s="47"/>
      <c r="K15" s="47"/>
      <c r="L15" s="47"/>
      <c r="M15" s="47"/>
    </row>
    <row r="16" spans="1:13" x14ac:dyDescent="0.35">
      <c r="B16" s="43" t="s">
        <v>9</v>
      </c>
      <c r="C16" s="44"/>
      <c r="D16" s="45">
        <f>ROUND((1-$D$11)*$D15,0)</f>
        <v>54000</v>
      </c>
      <c r="E16" s="45"/>
    </row>
    <row r="19" spans="2:6" ht="31.5" customHeight="1" x14ac:dyDescent="0.35">
      <c r="B19" s="30" t="s">
        <v>27</v>
      </c>
      <c r="C19" s="51"/>
      <c r="D19" s="51"/>
      <c r="E19" s="52"/>
      <c r="F19" s="16"/>
    </row>
    <row r="20" spans="2:6" ht="61.5" customHeight="1" x14ac:dyDescent="0.35">
      <c r="B20" s="57" t="s">
        <v>33</v>
      </c>
      <c r="C20" s="58"/>
      <c r="D20" s="41">
        <v>1000000</v>
      </c>
      <c r="E20" s="42"/>
      <c r="F20" s="4"/>
    </row>
    <row r="21" spans="2:6" ht="44.25" customHeight="1" x14ac:dyDescent="0.35">
      <c r="B21" s="53" t="s">
        <v>32</v>
      </c>
      <c r="C21" s="53"/>
      <c r="D21" s="7">
        <v>0.24</v>
      </c>
      <c r="E21" s="17"/>
      <c r="F21" s="4"/>
    </row>
    <row r="22" spans="2:6" ht="29.25" customHeight="1" x14ac:dyDescent="0.35">
      <c r="B22" s="53" t="s">
        <v>10</v>
      </c>
      <c r="C22" s="53"/>
      <c r="D22" s="24">
        <v>0.1</v>
      </c>
      <c r="E22" s="2">
        <f>D22*D$20</f>
        <v>100000</v>
      </c>
      <c r="F22" s="4"/>
    </row>
    <row r="23" spans="2:6" ht="29.25" customHeight="1" x14ac:dyDescent="0.35">
      <c r="B23" s="53" t="s">
        <v>13</v>
      </c>
      <c r="C23" s="53"/>
      <c r="D23" s="9">
        <f>IF(D21&gt;10%,MIN(D21-10%,10%),0%)</f>
        <v>0.1</v>
      </c>
      <c r="E23" s="2">
        <f>D23*D$20</f>
        <v>100000</v>
      </c>
    </row>
    <row r="24" spans="2:6" ht="29.25" customHeight="1" x14ac:dyDescent="0.35">
      <c r="B24" s="53" t="s">
        <v>14</v>
      </c>
      <c r="C24" s="53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54" t="s">
        <v>29</v>
      </c>
      <c r="C25" s="54"/>
      <c r="D25" s="55">
        <f>SUM(E22:E24)</f>
        <v>279999.99999999994</v>
      </c>
      <c r="E25" s="55"/>
    </row>
    <row r="26" spans="2:6" ht="30" customHeight="1" x14ac:dyDescent="0.35">
      <c r="B26" s="56" t="s">
        <v>28</v>
      </c>
      <c r="C26" s="56"/>
      <c r="D26" s="45">
        <f>ROUND((1-$D$11)*$D25,0)</f>
        <v>252000</v>
      </c>
      <c r="E26" s="45"/>
    </row>
  </sheetData>
  <sheetProtection algorithmName="SHA-512" hashValue="0dVU/jKhSSyz4g13TAw6NcJ5Tp2sQSL9lX0rf40PLyp6ItYVHcWT61J7gXUCva44F9DH6i0YEOnsT5OWNdwzPA==" saltValue="NXhYscbYomOMYAj/Go7PbA==" spinCount="100000" sheet="1" objects="1" scenarios="1"/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10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Kropp Bruno</cp:lastModifiedBy>
  <dcterms:created xsi:type="dcterms:W3CDTF">2016-02-02T10:53:31Z</dcterms:created>
  <dcterms:modified xsi:type="dcterms:W3CDTF">2024-12-03T10:59:11Z</dcterms:modified>
</cp:coreProperties>
</file>