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ele.canalini\Desktop\TUTTO\UFFICIO BACKUP 2\DAPA\I-2810 Print&amp;Copy\Nuova edizione 5 - 2810\Documentazione\Documenti rivisti dai legali\FINALE\"/>
    </mc:Choice>
  </mc:AlternateContent>
  <xr:revisionPtr revIDLastSave="0" documentId="13_ncr:1_{32EDC616-0615-46EA-B150-827E1446279F}" xr6:coauthVersionLast="47" xr6:coauthVersionMax="47" xr10:uidLastSave="{00000000-0000-0000-0000-000000000000}"/>
  <bookViews>
    <workbookView xWindow="8880" yWindow="240" windowWidth="10180" windowHeight="9570" tabRatio="635" activeTab="1" xr2:uid="{00000000-000D-0000-FFFF-FFFF00000000}"/>
  </bookViews>
  <sheets>
    <sheet name="ISTRUZIONI" sheetId="15" r:id="rId1"/>
    <sheet name="GARANZIE CONVENZIONE-AQ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3" l="1"/>
  <c r="E6" i="13" l="1"/>
  <c r="E10" i="13" l="1"/>
  <c r="D11" i="13" s="1"/>
  <c r="E27" i="13" l="1"/>
  <c r="D29" i="13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<sst xmlns="http://schemas.openxmlformats.org/spreadsheetml/2006/main" count="43" uniqueCount="40">
  <si>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</si>
  <si>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</si>
  <si>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</si>
  <si>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</si>
  <si>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</si>
  <si>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</si>
  <si>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</si>
  <si>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</si>
  <si>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</si>
  <si>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</si>
  <si>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</si>
  <si>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</si>
  <si>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</si>
  <si>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</si>
  <si>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</si>
  <si>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</si>
  <si>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</si>
  <si>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</si>
  <si>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</si>
  <si>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</si>
  <si>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</si>
  <si>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</si>
  <si>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</si>
  <si>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</si>
  <si>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</si>
  <si>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</si>
  <si>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</si>
  <si>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</si>
  <si>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</si>
  <si>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</si>
  <si>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</si>
  <si>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</si>
  <si>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</si>
  <si>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</si>
  <si>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par.17.3 del disciplinare / capitolato d'oneri (NB: il valore è indicato preventivamente a solo titolo di esempio)</t>
    </r>
  </si>
  <si>
    <t>Fare riferimento alle riduzioni previste dal Cap. 23.2 del Disciplinare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</si>
  <si>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Cap. 10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</si>
  <si>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3 del disciplinare di gara (NB: il valore è indicato preventivamente a solo titolo di esempio)</t>
    </r>
  </si>
  <si>
    <t>B.  Fideiussione, emessa e firmata digitalmente, gestita mediante ricorso a piattaforme operanti con tecnologie basate su registri distribuiti (come da comma 3 art. 106)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</si>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</sst>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9" fontId="18" fillId="0" borderId="2" xfId="0" applyNumberFormat="1" applyFont="1" applyBorder="1" applyAlignment="1">
      <alignment horizontal="center" vertical="center"/>
    </xf>
    <xf numFmtId="9" fontId="18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9" fontId="2" fillId="0" borderId="11" xfId="1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4" spans="1:4" s="22" customFormat="1" ht="31.5" customHeight="1" x14ac:dyDescent="0.35">
      <c r="C4" s="24" t="s">
        <v>24</v>
      </c>
      <c r="D4" s="24"/>
    </row>
    <row r="5" spans="1:4" s="22" customFormat="1" ht="31.5" customHeight="1" x14ac:dyDescent="0.35">
      <c r="C5" s="24" t="s">
        <v>25</v>
      </c>
      <c r="D5" s="24"/>
    </row>
    <row r="6" spans="1:4" s="22" customFormat="1" ht="31.5" customHeight="1" x14ac:dyDescent="0.35">
      <c r="C6" s="24" t="s">
        <v>26</v>
      </c>
      <c r="D6" s="24"/>
    </row>
    <row r="7" spans="1:4" x14ac:dyDescent="0.35">
      <c r="C7" s="25"/>
      <c r="D7" s="25"/>
    </row>
    <row r="8" spans="1:4" x14ac:dyDescent="0.35">
      <c r="C8" s="24" t="s">
        <v>27</v>
      </c>
      <c r="D8" s="24"/>
    </row>
    <row r="9" spans="1:4" ht="34.5" customHeight="1" x14ac:dyDescent="0.35">
      <c r="C9" s="19" t="s">
        <v>28</v>
      </c>
      <c r="D9" s="18" t="s">
        <v>33</v>
      </c>
    </row>
    <row r="10" spans="1:4" ht="34.5" customHeight="1" x14ac:dyDescent="0.35">
      <c r="C10" s="20" t="s">
        <v>29</v>
      </c>
      <c r="D10" s="18" t="s">
        <v>30</v>
      </c>
    </row>
    <row r="11" spans="1:4" ht="34.5" customHeight="1" x14ac:dyDescent="0.35">
      <c r="C11" s="21" t="s">
        <v>31</v>
      </c>
      <c r="D11" s="18" t="s">
        <v>32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1"/>
  <sheetViews>
    <sheetView tabSelected="1" topLeftCell="A8" zoomScaleNormal="100" zoomScaleSheetLayoutView="97" workbookViewId="0">
      <selection activeCell="C10" sqref="C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6" t="s">
        <v>16</v>
      </c>
      <c r="C3" s="26"/>
      <c r="D3" s="26"/>
      <c r="E3" s="26"/>
      <c r="F3" s="1"/>
    </row>
    <row r="4" spans="1:13" ht="28.5" customHeight="1" x14ac:dyDescent="0.35">
      <c r="B4" s="49" t="s">
        <v>17</v>
      </c>
      <c r="C4" s="50"/>
      <c r="D4" s="50"/>
      <c r="E4" s="51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5">
      <c r="A6" s="27"/>
      <c r="B6" s="8" t="s">
        <v>8</v>
      </c>
      <c r="C6" s="3">
        <v>0.3</v>
      </c>
      <c r="D6" s="6" t="s">
        <v>39</v>
      </c>
      <c r="E6" s="28">
        <f>IF(D7="s",C7,IF(D6="s",C6,0))</f>
        <v>0.5</v>
      </c>
      <c r="F6" s="1"/>
    </row>
    <row r="7" spans="1:13" ht="26" x14ac:dyDescent="0.35">
      <c r="A7" s="27"/>
      <c r="B7" s="8" t="s">
        <v>9</v>
      </c>
      <c r="C7" s="3">
        <v>0.5</v>
      </c>
      <c r="D7" s="6" t="s">
        <v>39</v>
      </c>
      <c r="E7" s="29"/>
      <c r="F7" s="1"/>
    </row>
    <row r="8" spans="1:13" ht="52" x14ac:dyDescent="0.35">
      <c r="A8" s="65"/>
      <c r="B8" s="8" t="s">
        <v>38</v>
      </c>
      <c r="C8" s="3">
        <v>0.1</v>
      </c>
      <c r="D8" s="6" t="s">
        <v>39</v>
      </c>
      <c r="E8" s="66">
        <f>IF(D8="s",C8,0)</f>
        <v>0.1</v>
      </c>
      <c r="F8" s="1"/>
    </row>
    <row r="9" spans="1:13" x14ac:dyDescent="0.35">
      <c r="B9" s="12" t="s">
        <v>10</v>
      </c>
      <c r="C9" s="13"/>
      <c r="D9" s="13"/>
      <c r="E9" s="14"/>
      <c r="F9" s="42"/>
      <c r="G9" s="43"/>
      <c r="H9" s="43"/>
      <c r="I9" s="43"/>
      <c r="J9" s="43"/>
      <c r="K9" s="43"/>
      <c r="L9" s="43"/>
      <c r="M9" s="43"/>
    </row>
    <row r="10" spans="1:13" ht="40.5" customHeight="1" x14ac:dyDescent="0.35">
      <c r="A10" s="10"/>
      <c r="B10" s="67" t="s">
        <v>35</v>
      </c>
      <c r="C10" s="23">
        <v>0.2</v>
      </c>
      <c r="D10" s="6" t="s">
        <v>39</v>
      </c>
      <c r="E10" s="9">
        <f>IF(D10="s",C10,0)</f>
        <v>0.2</v>
      </c>
      <c r="F10" s="42"/>
      <c r="G10" s="43"/>
      <c r="H10" s="43"/>
      <c r="I10" s="43"/>
      <c r="J10" s="43"/>
      <c r="K10" s="43"/>
      <c r="L10" s="43"/>
      <c r="M10" s="43"/>
    </row>
    <row r="11" spans="1:13" ht="43.5" customHeight="1" x14ac:dyDescent="0.35">
      <c r="B11" s="30" t="s">
        <v>7</v>
      </c>
      <c r="C11" s="31"/>
      <c r="D11" s="32">
        <f>IFERROR(1-(1-E6)*(1-E8)*(1-E10),1-(1-E6)*(1-E10))</f>
        <v>0.6399999999999999</v>
      </c>
      <c r="E11" s="32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26" t="s">
        <v>11</v>
      </c>
      <c r="C14" s="26"/>
      <c r="D14" s="26"/>
      <c r="E14" s="26"/>
    </row>
    <row r="15" spans="1:13" ht="60.75" customHeight="1" x14ac:dyDescent="0.35">
      <c r="B15" s="44" t="s">
        <v>36</v>
      </c>
      <c r="C15" s="45"/>
      <c r="D15" s="37">
        <v>247632.28</v>
      </c>
      <c r="E15" s="38"/>
      <c r="F15" s="4"/>
    </row>
    <row r="16" spans="1:13" x14ac:dyDescent="0.35">
      <c r="B16" s="46" t="s">
        <v>12</v>
      </c>
      <c r="C16" s="47"/>
      <c r="D16" s="48">
        <f>ROUND((1-$D$11)*$D15,0)</f>
        <v>89148</v>
      </c>
      <c r="E16" s="48"/>
    </row>
    <row r="19" spans="2:6" ht="31.5" customHeight="1" x14ac:dyDescent="0.35">
      <c r="B19" s="26" t="s">
        <v>18</v>
      </c>
      <c r="C19" s="33"/>
      <c r="D19" s="33"/>
      <c r="E19" s="34"/>
      <c r="F19" s="15"/>
    </row>
    <row r="20" spans="2:6" ht="61.5" customHeight="1" x14ac:dyDescent="0.35">
      <c r="B20" s="35" t="s">
        <v>37</v>
      </c>
      <c r="C20" s="36"/>
      <c r="D20" s="37">
        <v>1000000</v>
      </c>
      <c r="E20" s="38"/>
      <c r="F20" s="4"/>
    </row>
    <row r="21" spans="2:6" ht="20.25" customHeight="1" x14ac:dyDescent="0.35">
      <c r="B21" s="39" t="s">
        <v>19</v>
      </c>
      <c r="C21" s="40"/>
      <c r="D21" s="40"/>
      <c r="E21" s="41"/>
    </row>
    <row r="22" spans="2:6" x14ac:dyDescent="0.35">
      <c r="B22" s="57" t="s">
        <v>2</v>
      </c>
      <c r="C22" s="58"/>
      <c r="D22" s="63">
        <v>0.02</v>
      </c>
      <c r="E22" s="64"/>
      <c r="F22" s="4"/>
    </row>
    <row r="23" spans="2:6" ht="30" customHeight="1" x14ac:dyDescent="0.35">
      <c r="B23" s="59" t="s">
        <v>14</v>
      </c>
      <c r="C23" s="60"/>
      <c r="D23" s="61">
        <f>D22*D$20</f>
        <v>20000</v>
      </c>
      <c r="E23" s="62"/>
    </row>
    <row r="24" spans="2:6" x14ac:dyDescent="0.35">
      <c r="B24" s="56" t="s">
        <v>3</v>
      </c>
      <c r="C24" s="56"/>
      <c r="D24" s="48">
        <f>ROUND((1-$D$11)*$D23,0)</f>
        <v>7200</v>
      </c>
      <c r="E24" s="48"/>
    </row>
    <row r="25" spans="2:6" ht="36.75" customHeight="1" x14ac:dyDescent="0.35">
      <c r="B25" s="52" t="s">
        <v>20</v>
      </c>
      <c r="C25" s="52"/>
      <c r="D25" s="52"/>
      <c r="E25" s="52"/>
    </row>
    <row r="26" spans="2:6" ht="48.75" customHeight="1" x14ac:dyDescent="0.35">
      <c r="B26" s="53" t="s">
        <v>34</v>
      </c>
      <c r="C26" s="53"/>
      <c r="D26" s="7">
        <v>0.24</v>
      </c>
      <c r="E26" s="16"/>
      <c r="F26" s="4"/>
    </row>
    <row r="27" spans="2:6" ht="29.25" customHeight="1" x14ac:dyDescent="0.35">
      <c r="B27" s="53" t="s">
        <v>13</v>
      </c>
      <c r="C27" s="53"/>
      <c r="D27" s="23">
        <v>0.05</v>
      </c>
      <c r="E27" s="2">
        <f>D27*D$20</f>
        <v>50000</v>
      </c>
      <c r="F27" s="4"/>
    </row>
    <row r="28" spans="2:6" ht="29.25" customHeight="1" x14ac:dyDescent="0.35">
      <c r="B28" s="53" t="s">
        <v>21</v>
      </c>
      <c r="C28" s="53"/>
      <c r="D28" s="9">
        <f>IF(D26&gt;10%,MIN(D26-10%,10%),0%)</f>
        <v>0.1</v>
      </c>
      <c r="E28" s="2">
        <f>D28*D$20</f>
        <v>100000</v>
      </c>
    </row>
    <row r="29" spans="2:6" ht="29.25" customHeight="1" x14ac:dyDescent="0.35">
      <c r="B29" s="53" t="s">
        <v>22</v>
      </c>
      <c r="C29" s="53"/>
      <c r="D29" s="9">
        <f>IF(D26&gt;20%,2*(D26-20%),0%)</f>
        <v>7.999999999999996E-2</v>
      </c>
      <c r="E29" s="2">
        <f>D29*D$20</f>
        <v>79999.999999999956</v>
      </c>
    </row>
    <row r="30" spans="2:6" ht="29.25" customHeight="1" x14ac:dyDescent="0.35">
      <c r="B30" s="54" t="s">
        <v>15</v>
      </c>
      <c r="C30" s="54"/>
      <c r="D30" s="55">
        <f>SUM(E27:E29)</f>
        <v>229999.99999999994</v>
      </c>
      <c r="E30" s="55"/>
    </row>
    <row r="31" spans="2:6" ht="30" customHeight="1" x14ac:dyDescent="0.35">
      <c r="B31" s="56" t="s">
        <v>5</v>
      </c>
      <c r="C31" s="56"/>
      <c r="D31" s="48">
        <f>ROUND((1-$D$11)*$D30,0)</f>
        <v>82800</v>
      </c>
      <c r="E31" s="48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9:M10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CONVENZIONE-AQ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Canalini Michele</cp:lastModifiedBy>
  <dcterms:created xsi:type="dcterms:W3CDTF">2016-02-02T10:53:31Z</dcterms:created>
  <dcterms:modified xsi:type="dcterms:W3CDTF">2024-12-12T10:45:31Z</dcterms:modified>
</cp:coreProperties>
</file>