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e.canalini\Desktop\TUTTO\UFFICIO BACKUP 2\DAPA\I-2810 Print&amp;Copy\Nuova edizione 5 - 2810\NUOVA PROROGA EC CHIARIMENTI\"/>
    </mc:Choice>
  </mc:AlternateContent>
  <xr:revisionPtr revIDLastSave="0" documentId="13_ncr:1_{5B69E747-6282-4D52-90DE-FF1CFEEE2D04}" xr6:coauthVersionLast="47" xr6:coauthVersionMax="47" xr10:uidLastSave="{00000000-0000-0000-0000-000000000000}"/>
  <bookViews>
    <workbookView xWindow="-110" yWindow="-110" windowWidth="19420" windowHeight="10420" tabRatio="635" activeTab="1" xr2:uid="{00000000-000D-0000-FFFF-FFFF00000000}"/>
  </bookViews>
  <sheets>
    <sheet name="ISTRUZIONI" sheetId="15" r:id="rId1"/>
    <sheet name="GARANZIE CONVENZIONE-AQ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3" l="1"/>
  <c r="E9" i="13" l="1"/>
  <c r="D10" i="13" s="1"/>
  <c r="E26" i="13" l="1"/>
  <c r="D28" i="13"/>
  <c r="E28" i="13" s="1"/>
  <c r="D27" i="13"/>
  <c r="E27" i="13" s="1"/>
  <c r="D22" i="13"/>
  <c r="D29" i="13" l="1"/>
  <c r="D23" i="13" l="1"/>
  <c r="D15" i="13"/>
  <c r="D30" i="13"/>
</calcChain>
</file>

<file path=xl/sharedStrings.xml><?xml version="1.0" encoding="utf-8"?>
<sst xmlns="http://schemas.openxmlformats.org/spreadsheetml/2006/main" count="41" uniqueCount="39">
  <si>
    <t>Possesso
(s/n)</t>
  </si>
  <si>
    <t>Riduzione prevista</t>
  </si>
  <si>
    <t>Percentuale fissata in documentazione di gara</t>
  </si>
  <si>
    <t>Importo finale garanzia definitiva in favore di Consip</t>
  </si>
  <si>
    <t>Requisiti per riduzione garanzia</t>
  </si>
  <si>
    <t>Importo finale garanzia definitiva in favore delle Amministrazioni contraenti</t>
  </si>
  <si>
    <t>Riduzione applicata</t>
  </si>
  <si>
    <r>
      <t xml:space="preserve">Riduzione complessiva
</t>
    </r>
    <r>
      <rPr>
        <i/>
        <sz val="10"/>
        <color theme="1"/>
        <rFont val="Calibri"/>
        <family val="2"/>
        <scheme val="minor"/>
      </rPr>
      <t>(Ai fini del cumulo delle riduzioni, la riduzione successiva è calcolata sull’importo che risulta dalla riduzione precedente)</t>
    </r>
  </si>
  <si>
    <t>C.  Ulteriori riduzioni fino a un massimo del 20%</t>
  </si>
  <si>
    <t>CALCOLO IMPORTO DELLA GARANZIA PROVVISORIA</t>
  </si>
  <si>
    <t>Importo della garanzia provvisoria al netto delle riduzioni</t>
  </si>
  <si>
    <r>
      <t xml:space="preserve">Importo base della garanzia
</t>
    </r>
    <r>
      <rPr>
        <i/>
        <sz val="10"/>
        <color theme="1"/>
        <rFont val="Calibri"/>
        <family val="2"/>
      </rPr>
      <t>(Valore % fissato in documentazione di gara)</t>
    </r>
  </si>
  <si>
    <r>
      <t xml:space="preserve">Importo garanzia definitiva in favore di Consip </t>
    </r>
    <r>
      <rPr>
        <u/>
        <sz val="10"/>
        <color theme="1"/>
        <rFont val="Calibri"/>
        <family val="2"/>
        <scheme val="minor"/>
      </rPr>
      <t>ante</t>
    </r>
    <r>
      <rPr>
        <sz val="10"/>
        <color theme="1"/>
        <rFont val="Calibri"/>
        <family val="2"/>
        <scheme val="minor"/>
      </rPr>
      <t xml:space="preserve"> applicazione delle riduzioni ex art. 106 comma 8</t>
    </r>
  </si>
  <si>
    <r>
      <t xml:space="preserve">Importo garanzia definitiva in favore delle Amministrazioni contraenti </t>
    </r>
    <r>
      <rPr>
        <u/>
        <sz val="10"/>
        <color theme="1"/>
        <rFont val="Calibri"/>
        <family val="2"/>
        <scheme val="minor"/>
      </rPr>
      <t xml:space="preserve">ante </t>
    </r>
    <r>
      <rPr>
        <sz val="10"/>
        <color theme="1"/>
        <rFont val="Calibri"/>
        <family val="2"/>
        <scheme val="minor"/>
      </rPr>
      <t>applicazione delle riduzioni ex art. 106 comma 8</t>
    </r>
  </si>
  <si>
    <t>CALCOLO RIDUZIONI AI SENSI DELL'ART. 106, COMMA 8, D.LGS. N. 36/2023</t>
  </si>
  <si>
    <t>Valorizzare s/n in base ai requisiti posseduti, come dichiarati nella Domanda di partecipazione</t>
  </si>
  <si>
    <t>CALCOLO IMPORTO DELLE GARANZIE DEFINITIVE</t>
  </si>
  <si>
    <t>GARANZIA DEFINITIVA PER L'AQ (IN FAVORE DI CONSIP)</t>
  </si>
  <si>
    <t>GARANZIA DEFINITIVA PER I CONTRATTI ATTUATIVI
(PRESTATA A CONSIP IN FAVORE DELLE PA)</t>
  </si>
  <si>
    <r>
      <t xml:space="preserve">Incremento per ribasso compreso tra 10% e 20%
</t>
    </r>
    <r>
      <rPr>
        <i/>
        <sz val="10"/>
        <color theme="1"/>
        <rFont val="Calibri"/>
        <family val="2"/>
      </rPr>
      <t>(+1% per ogni punto di R offerto tra 10% e 20%)</t>
    </r>
  </si>
  <si>
    <r>
      <t xml:space="preserve">Incremento per ribasso auperiore al 20%
</t>
    </r>
    <r>
      <rPr>
        <i/>
        <sz val="10"/>
        <color theme="1"/>
        <rFont val="Calibri"/>
        <family val="2"/>
      </rPr>
      <t>(+2% per ogni punto di R offerto al di sopra del 20%)</t>
    </r>
  </si>
  <si>
    <t>I</t>
  </si>
  <si>
    <t>Questo foglio di calcolo è predisposto per facilitare il calcolo dell'importo delle cauzioni provvisorie e definitive.</t>
  </si>
  <si>
    <t>Le regole utilizzate per il calcolo sono quelle previste dal Codice degli Appalti e dalla documentazione di gara.</t>
  </si>
  <si>
    <t>In caso di eventuale difformità, dovuta a errori materiali nella predisposizione o nell'utilizzo del foglio di calcolo, prevale quanto previsto nella documentazione di gara.</t>
  </si>
  <si>
    <t>Nel foglio di calcolo sono adottate le seguenti convenzioni:</t>
  </si>
  <si>
    <t>celle a fondo giallo</t>
  </si>
  <si>
    <t>celle a fondo verde</t>
  </si>
  <si>
    <t>Forniscono i risultati finali dell'algoritmo di calcolo</t>
  </si>
  <si>
    <t>testo in rosso</t>
  </si>
  <si>
    <t>Sono indicazioni fornite agli operatori economici (ed eventualmente alle stazioni appaltanti) per il corretto utilizzo del foglio di calcolo</t>
  </si>
  <si>
    <r>
      <t xml:space="preserve">Sono le uniche celle di input destinate alla compilazione da parte degli operatori economici.
I valori eventualmente già riportati in queste celle </t>
    </r>
    <r>
      <rPr>
        <u/>
        <sz val="11"/>
        <color theme="1"/>
        <rFont val="Calibri"/>
        <family val="2"/>
        <scheme val="minor"/>
      </rPr>
      <t>hanno solo finalità di esempio</t>
    </r>
    <r>
      <rPr>
        <sz val="11"/>
        <color theme="1"/>
        <rFont val="Calibri"/>
        <family val="2"/>
        <scheme val="minor"/>
      </rPr>
      <t>.</t>
    </r>
  </si>
  <si>
    <r>
      <t xml:space="preserve">Ribasso percentuale offerto
</t>
    </r>
    <r>
      <rPr>
        <sz val="10"/>
        <color rgb="FFFF0000"/>
        <rFont val="Calibri"/>
        <family val="2"/>
      </rPr>
      <t>Inserire R offerto, determinato come da par.17.3 del disciplinare / capitolato d'oneri (NB: il valore è indicato preventivamente a solo titolo di esempio)</t>
    </r>
  </si>
  <si>
    <t>Fare riferimento alle riduzioni previste dal Cap. 23.2 del Disciplinare</t>
  </si>
  <si>
    <r>
      <t xml:space="preserve">Importo base della garanzia provvisoria
</t>
    </r>
    <r>
      <rPr>
        <i/>
        <sz val="10"/>
        <color rgb="FFFF0000"/>
        <rFont val="Calibri"/>
        <family val="2"/>
        <scheme val="minor"/>
      </rPr>
      <t>Inserire il valore della garanzia provvisoria riportato nel disciplinare/capitolato di gara Cap. 10 (NB: il valore è indicato preventivamente a solo titolo di esempio)</t>
    </r>
  </si>
  <si>
    <r>
      <rPr>
        <b/>
        <sz val="10"/>
        <color theme="1"/>
        <rFont val="Calibri"/>
        <family val="2"/>
        <scheme val="minor"/>
      </rPr>
      <t>Importo di riferimento</t>
    </r>
    <r>
      <rPr>
        <sz val="10"/>
        <color theme="1"/>
        <rFont val="Calibri"/>
        <family val="2"/>
        <scheme val="minor"/>
      </rPr>
      <t xml:space="preserve"> per il calcolo delle garanzie definitive
</t>
    </r>
    <r>
      <rPr>
        <i/>
        <sz val="10"/>
        <color rgb="FFFF0000"/>
        <rFont val="Calibri"/>
        <family val="2"/>
        <scheme val="minor"/>
      </rPr>
      <t>Inserire il valore contrattuale corretto, determinato come da par. 3 del disciplinare di gara (NB: il valore è indicato preventivamente a solo titolo di esempio)</t>
    </r>
  </si>
  <si>
    <t>s</t>
  </si>
  <si>
    <t>A.  Possesso ISO 9000</t>
  </si>
  <si>
    <r>
      <t xml:space="preserve">B. Micro/piccola/media impresa (o RTI/consorzio formato </t>
    </r>
    <r>
      <rPr>
        <u/>
        <sz val="10"/>
        <color theme="1"/>
        <rFont val="Calibri"/>
        <family val="2"/>
        <scheme val="minor"/>
      </rPr>
      <t>esclusivamente</t>
    </r>
    <r>
      <rPr>
        <sz val="10"/>
        <color theme="1"/>
        <rFont val="Calibri"/>
        <family val="2"/>
        <scheme val="minor"/>
      </rPr>
      <t xml:space="preserve"> da MPMI)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</si>
</sst>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_-* #,##0\ &quot;€&quot;_-;\-* #,##0\ &quot;€&quot;_-;_-* &quot;-&quot;??\ &quot;€&quot;_-;_-@_-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FF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theme="1"/>
      <name val="Calibri"/>
      <family val="2"/>
    </font>
    <font>
      <sz val="10"/>
      <color rgb="FFFF0000"/>
      <name val="Calibri"/>
      <family val="2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164" fontId="2" fillId="0" borderId="1" xfId="0" applyNumberFormat="1" applyFont="1" applyBorder="1" applyAlignment="1">
      <alignment vertical="center"/>
    </xf>
    <xf numFmtId="9" fontId="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/>
    <xf numFmtId="0" fontId="2" fillId="4" borderId="1" xfId="0" applyFont="1" applyFill="1" applyBorder="1" applyAlignment="1" applyProtection="1">
      <alignment horizontal="center" vertical="center"/>
      <protection locked="0"/>
    </xf>
    <xf numFmtId="10" fontId="6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9" fontId="2" fillId="0" borderId="1" xfId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9" fontId="2" fillId="7" borderId="1" xfId="0" applyNumberFormat="1" applyFont="1" applyFill="1" applyBorder="1" applyAlignment="1">
      <alignment horizontal="center" vertical="center"/>
    </xf>
    <xf numFmtId="9" fontId="2" fillId="7" borderId="6" xfId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0" fontId="6" fillId="9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/>
    <xf numFmtId="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9" fontId="2" fillId="0" borderId="6" xfId="1" applyFont="1" applyBorder="1" applyAlignment="1" applyProtection="1">
      <alignment horizontal="center" vertical="center"/>
      <protection locked="0"/>
    </xf>
    <xf numFmtId="9" fontId="2" fillId="0" borderId="7" xfId="1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6" fillId="4" borderId="2" xfId="2" applyFont="1" applyFill="1" applyBorder="1" applyAlignment="1" applyProtection="1">
      <alignment horizontal="center" vertical="center"/>
      <protection locked="0"/>
    </xf>
    <xf numFmtId="164" fontId="6" fillId="4" borderId="3" xfId="2" applyFont="1" applyFill="1" applyBorder="1" applyAlignment="1" applyProtection="1">
      <alignment horizontal="center" vertical="center"/>
      <protection locked="0"/>
    </xf>
    <xf numFmtId="0" fontId="10" fillId="8" borderId="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9" fontId="18" fillId="0" borderId="2" xfId="0" applyNumberFormat="1" applyFont="1" applyBorder="1" applyAlignment="1">
      <alignment horizontal="center" vertical="center"/>
    </xf>
    <xf numFmtId="9" fontId="18" fillId="0" borderId="3" xfId="0" applyNumberFormat="1" applyFont="1" applyBorder="1" applyAlignment="1">
      <alignment horizontal="center" vertical="center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colors>
    <mruColors>
      <color rgb="FFFFFF99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workbookViewId="0">
      <selection activeCell="D10" sqref="D10"/>
    </sheetView>
  </sheetViews>
  <sheetFormatPr defaultRowHeight="14.5" x14ac:dyDescent="0.35"/>
  <cols>
    <col min="3" max="3" width="20.26953125" customWidth="1"/>
    <col min="4" max="4" width="86" customWidth="1"/>
  </cols>
  <sheetData>
    <row r="1" spans="1:4" x14ac:dyDescent="0.35">
      <c r="A1" t="s">
        <v>21</v>
      </c>
    </row>
    <row r="4" spans="1:4" s="22" customFormat="1" ht="31.5" customHeight="1" x14ac:dyDescent="0.35">
      <c r="C4" s="25" t="s">
        <v>22</v>
      </c>
      <c r="D4" s="25"/>
    </row>
    <row r="5" spans="1:4" s="22" customFormat="1" ht="31.5" customHeight="1" x14ac:dyDescent="0.35">
      <c r="C5" s="25" t="s">
        <v>23</v>
      </c>
      <c r="D5" s="25"/>
    </row>
    <row r="6" spans="1:4" s="22" customFormat="1" ht="31.5" customHeight="1" x14ac:dyDescent="0.35">
      <c r="C6" s="25" t="s">
        <v>24</v>
      </c>
      <c r="D6" s="25"/>
    </row>
    <row r="7" spans="1:4" x14ac:dyDescent="0.35">
      <c r="C7" s="26"/>
      <c r="D7" s="26"/>
    </row>
    <row r="8" spans="1:4" x14ac:dyDescent="0.35">
      <c r="C8" s="25" t="s">
        <v>25</v>
      </c>
      <c r="D8" s="25"/>
    </row>
    <row r="9" spans="1:4" ht="34.5" customHeight="1" x14ac:dyDescent="0.35">
      <c r="C9" s="19" t="s">
        <v>26</v>
      </c>
      <c r="D9" s="18" t="s">
        <v>31</v>
      </c>
    </row>
    <row r="10" spans="1:4" ht="34.5" customHeight="1" x14ac:dyDescent="0.35">
      <c r="C10" s="20" t="s">
        <v>27</v>
      </c>
      <c r="D10" s="18" t="s">
        <v>28</v>
      </c>
    </row>
    <row r="11" spans="1:4" ht="34.5" customHeight="1" x14ac:dyDescent="0.35">
      <c r="C11" s="21" t="s">
        <v>29</v>
      </c>
      <c r="D11" s="18" t="s">
        <v>30</v>
      </c>
    </row>
    <row r="12" spans="1:4" x14ac:dyDescent="0.35">
      <c r="C12" s="18"/>
      <c r="D12" s="18"/>
    </row>
    <row r="13" spans="1:4" x14ac:dyDescent="0.35">
      <c r="C13" s="17"/>
    </row>
    <row r="14" spans="1:4" x14ac:dyDescent="0.35">
      <c r="C14" s="17"/>
    </row>
    <row r="15" spans="1:4" x14ac:dyDescent="0.35">
      <c r="C15" s="17"/>
    </row>
    <row r="16" spans="1:4" x14ac:dyDescent="0.35">
      <c r="C16" s="17"/>
    </row>
    <row r="17" spans="3:3" x14ac:dyDescent="0.35">
      <c r="C17" s="17"/>
    </row>
    <row r="18" spans="3:3" x14ac:dyDescent="0.35">
      <c r="C18" s="17"/>
    </row>
    <row r="19" spans="3:3" x14ac:dyDescent="0.35">
      <c r="C19" s="17"/>
    </row>
    <row r="20" spans="3:3" x14ac:dyDescent="0.35">
      <c r="C20" s="17"/>
    </row>
    <row r="21" spans="3:3" x14ac:dyDescent="0.35">
      <c r="C21" s="17"/>
    </row>
  </sheetData>
  <mergeCells count="5">
    <mergeCell ref="C4:D4"/>
    <mergeCell ref="C5:D5"/>
    <mergeCell ref="C6:D6"/>
    <mergeCell ref="C7:D7"/>
    <mergeCell ref="C8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0"/>
  <sheetViews>
    <sheetView tabSelected="1" zoomScaleNormal="100" zoomScaleSheetLayoutView="97" workbookViewId="0">
      <selection activeCell="D10" sqref="D10:E10"/>
    </sheetView>
  </sheetViews>
  <sheetFormatPr defaultRowHeight="14.5" x14ac:dyDescent="0.35"/>
  <cols>
    <col min="1" max="1" width="5.26953125" customWidth="1"/>
    <col min="2" max="2" width="42.81640625" customWidth="1"/>
    <col min="3" max="3" width="13.54296875" customWidth="1"/>
    <col min="5" max="5" width="14.1796875" customWidth="1"/>
  </cols>
  <sheetData>
    <row r="2" spans="1:13" x14ac:dyDescent="0.35">
      <c r="B2" s="1"/>
      <c r="C2" s="1"/>
      <c r="D2" s="1"/>
      <c r="E2" s="1"/>
      <c r="F2" s="1"/>
    </row>
    <row r="3" spans="1:13" ht="28.5" customHeight="1" x14ac:dyDescent="0.35">
      <c r="B3" s="27" t="s">
        <v>14</v>
      </c>
      <c r="C3" s="27"/>
      <c r="D3" s="27"/>
      <c r="E3" s="27"/>
      <c r="F3" s="1"/>
    </row>
    <row r="4" spans="1:13" ht="28.5" customHeight="1" x14ac:dyDescent="0.35">
      <c r="B4" s="50" t="s">
        <v>15</v>
      </c>
      <c r="C4" s="51"/>
      <c r="D4" s="51"/>
      <c r="E4" s="52"/>
      <c r="F4" s="1"/>
    </row>
    <row r="5" spans="1:13" ht="26" x14ac:dyDescent="0.35">
      <c r="B5" s="11" t="s">
        <v>4</v>
      </c>
      <c r="C5" s="11" t="s">
        <v>1</v>
      </c>
      <c r="D5" s="11" t="s">
        <v>0</v>
      </c>
      <c r="E5" s="11" t="s">
        <v>6</v>
      </c>
      <c r="F5" s="1"/>
    </row>
    <row r="6" spans="1:13" x14ac:dyDescent="0.35">
      <c r="A6" s="28"/>
      <c r="B6" s="8" t="s">
        <v>37</v>
      </c>
      <c r="C6" s="3">
        <v>0.3</v>
      </c>
      <c r="D6" s="6" t="s">
        <v>36</v>
      </c>
      <c r="E6" s="29">
        <f>IF(D7="s",C7,IF(D6="s",C6,0))</f>
        <v>0.5</v>
      </c>
      <c r="F6" s="1"/>
    </row>
    <row r="7" spans="1:13" ht="26" x14ac:dyDescent="0.35">
      <c r="A7" s="28"/>
      <c r="B7" s="8" t="s">
        <v>38</v>
      </c>
      <c r="C7" s="3">
        <v>0.5</v>
      </c>
      <c r="D7" s="6" t="s">
        <v>36</v>
      </c>
      <c r="E7" s="30"/>
      <c r="F7" s="1"/>
    </row>
    <row r="8" spans="1:13" x14ac:dyDescent="0.35">
      <c r="B8" s="12" t="s">
        <v>8</v>
      </c>
      <c r="C8" s="13"/>
      <c r="D8" s="13"/>
      <c r="E8" s="14"/>
      <c r="F8" s="43"/>
      <c r="G8" s="44"/>
      <c r="H8" s="44"/>
      <c r="I8" s="44"/>
      <c r="J8" s="44"/>
      <c r="K8" s="44"/>
      <c r="L8" s="44"/>
      <c r="M8" s="44"/>
    </row>
    <row r="9" spans="1:13" ht="40.5" customHeight="1" x14ac:dyDescent="0.35">
      <c r="A9" s="10"/>
      <c r="B9" s="24" t="s">
        <v>33</v>
      </c>
      <c r="C9" s="23">
        <v>0.2</v>
      </c>
      <c r="D9" s="6" t="s">
        <v>36</v>
      </c>
      <c r="E9" s="9">
        <f>IF(D9="s",C9,0)</f>
        <v>0.2</v>
      </c>
      <c r="F9" s="43"/>
      <c r="G9" s="44"/>
      <c r="H9" s="44"/>
      <c r="I9" s="44"/>
      <c r="J9" s="44"/>
      <c r="K9" s="44"/>
      <c r="L9" s="44"/>
      <c r="M9" s="44"/>
    </row>
    <row r="10" spans="1:13" ht="43.5" customHeight="1" x14ac:dyDescent="0.35">
      <c r="B10" s="31" t="s">
        <v>7</v>
      </c>
      <c r="C10" s="32"/>
      <c r="D10" s="33">
        <f>IFERROR(1-(1-E6)*(1-E9),1-(1-E6)*(1-E9))</f>
        <v>0.6</v>
      </c>
      <c r="E10" s="33"/>
      <c r="F10" s="5"/>
    </row>
    <row r="11" spans="1:13" x14ac:dyDescent="0.35">
      <c r="B11" s="1"/>
      <c r="C11" s="1"/>
      <c r="D11" s="1"/>
      <c r="E11" s="1"/>
      <c r="F11" s="1"/>
    </row>
    <row r="13" spans="1:13" ht="27" customHeight="1" x14ac:dyDescent="0.35">
      <c r="B13" s="27" t="s">
        <v>9</v>
      </c>
      <c r="C13" s="27"/>
      <c r="D13" s="27"/>
      <c r="E13" s="27"/>
    </row>
    <row r="14" spans="1:13" ht="60.75" customHeight="1" x14ac:dyDescent="0.35">
      <c r="B14" s="45" t="s">
        <v>34</v>
      </c>
      <c r="C14" s="46"/>
      <c r="D14" s="38">
        <v>247632.28</v>
      </c>
      <c r="E14" s="39"/>
      <c r="F14" s="4"/>
    </row>
    <row r="15" spans="1:13" x14ac:dyDescent="0.35">
      <c r="B15" s="47" t="s">
        <v>10</v>
      </c>
      <c r="C15" s="48"/>
      <c r="D15" s="49">
        <f>ROUND((1-$D$10)*$D14,0)</f>
        <v>99053</v>
      </c>
      <c r="E15" s="49"/>
    </row>
    <row r="18" spans="2:6" ht="31.5" customHeight="1" x14ac:dyDescent="0.35">
      <c r="B18" s="27" t="s">
        <v>16</v>
      </c>
      <c r="C18" s="34"/>
      <c r="D18" s="34"/>
      <c r="E18" s="35"/>
      <c r="F18" s="15"/>
    </row>
    <row r="19" spans="2:6" ht="61.5" customHeight="1" x14ac:dyDescent="0.35">
      <c r="B19" s="36" t="s">
        <v>35</v>
      </c>
      <c r="C19" s="37"/>
      <c r="D19" s="38">
        <v>1000000</v>
      </c>
      <c r="E19" s="39"/>
      <c r="F19" s="4"/>
    </row>
    <row r="20" spans="2:6" ht="20.25" customHeight="1" x14ac:dyDescent="0.35">
      <c r="B20" s="40" t="s">
        <v>17</v>
      </c>
      <c r="C20" s="41"/>
      <c r="D20" s="41"/>
      <c r="E20" s="42"/>
    </row>
    <row r="21" spans="2:6" x14ac:dyDescent="0.35">
      <c r="B21" s="58" t="s">
        <v>2</v>
      </c>
      <c r="C21" s="59"/>
      <c r="D21" s="64">
        <v>0.02</v>
      </c>
      <c r="E21" s="65"/>
      <c r="F21" s="4"/>
    </row>
    <row r="22" spans="2:6" ht="30" customHeight="1" x14ac:dyDescent="0.35">
      <c r="B22" s="60" t="s">
        <v>12</v>
      </c>
      <c r="C22" s="61"/>
      <c r="D22" s="62">
        <f>D21*D$19</f>
        <v>20000</v>
      </c>
      <c r="E22" s="63"/>
    </row>
    <row r="23" spans="2:6" x14ac:dyDescent="0.35">
      <c r="B23" s="57" t="s">
        <v>3</v>
      </c>
      <c r="C23" s="57"/>
      <c r="D23" s="49">
        <f>ROUND((1-$D$10)*$D22,0)</f>
        <v>8000</v>
      </c>
      <c r="E23" s="49"/>
    </row>
    <row r="24" spans="2:6" ht="36.75" customHeight="1" x14ac:dyDescent="0.35">
      <c r="B24" s="53" t="s">
        <v>18</v>
      </c>
      <c r="C24" s="53"/>
      <c r="D24" s="53"/>
      <c r="E24" s="53"/>
    </row>
    <row r="25" spans="2:6" ht="48.75" customHeight="1" x14ac:dyDescent="0.35">
      <c r="B25" s="54" t="s">
        <v>32</v>
      </c>
      <c r="C25" s="54"/>
      <c r="D25" s="7">
        <v>0.24</v>
      </c>
      <c r="E25" s="16"/>
      <c r="F25" s="4"/>
    </row>
    <row r="26" spans="2:6" ht="29.25" customHeight="1" x14ac:dyDescent="0.35">
      <c r="B26" s="54" t="s">
        <v>11</v>
      </c>
      <c r="C26" s="54"/>
      <c r="D26" s="23">
        <v>0.05</v>
      </c>
      <c r="E26" s="2">
        <f>D26*D$19</f>
        <v>50000</v>
      </c>
      <c r="F26" s="4"/>
    </row>
    <row r="27" spans="2:6" ht="29.25" customHeight="1" x14ac:dyDescent="0.35">
      <c r="B27" s="54" t="s">
        <v>19</v>
      </c>
      <c r="C27" s="54"/>
      <c r="D27" s="9">
        <f>IF(D25&gt;10%,MIN(D25-10%,10%),0%)</f>
        <v>0.1</v>
      </c>
      <c r="E27" s="2">
        <f>D27*D$19</f>
        <v>100000</v>
      </c>
    </row>
    <row r="28" spans="2:6" ht="29.25" customHeight="1" x14ac:dyDescent="0.35">
      <c r="B28" s="54" t="s">
        <v>20</v>
      </c>
      <c r="C28" s="54"/>
      <c r="D28" s="9">
        <f>IF(D25&gt;20%,2*(D25-20%),0%)</f>
        <v>7.999999999999996E-2</v>
      </c>
      <c r="E28" s="2">
        <f>D28*D$19</f>
        <v>79999.999999999956</v>
      </c>
    </row>
    <row r="29" spans="2:6" ht="29.25" customHeight="1" x14ac:dyDescent="0.35">
      <c r="B29" s="55" t="s">
        <v>13</v>
      </c>
      <c r="C29" s="55"/>
      <c r="D29" s="56">
        <f>SUM(E26:E28)</f>
        <v>229999.99999999994</v>
      </c>
      <c r="E29" s="56"/>
    </row>
    <row r="30" spans="2:6" ht="30" customHeight="1" x14ac:dyDescent="0.35">
      <c r="B30" s="57" t="s">
        <v>5</v>
      </c>
      <c r="C30" s="57"/>
      <c r="D30" s="49">
        <f>ROUND((1-$D$10)*$D29,0)</f>
        <v>92000</v>
      </c>
      <c r="E30" s="49"/>
    </row>
  </sheetData>
  <mergeCells count="31">
    <mergeCell ref="D30:E30"/>
    <mergeCell ref="B4:E4"/>
    <mergeCell ref="B24:E24"/>
    <mergeCell ref="B25:C25"/>
    <mergeCell ref="B26:C26"/>
    <mergeCell ref="B27:C27"/>
    <mergeCell ref="B28:C28"/>
    <mergeCell ref="B29:C29"/>
    <mergeCell ref="D29:E29"/>
    <mergeCell ref="B30:C30"/>
    <mergeCell ref="B21:C21"/>
    <mergeCell ref="B22:C22"/>
    <mergeCell ref="B23:C23"/>
    <mergeCell ref="D23:E23"/>
    <mergeCell ref="D22:E22"/>
    <mergeCell ref="D21:E21"/>
    <mergeCell ref="B18:E18"/>
    <mergeCell ref="B19:C19"/>
    <mergeCell ref="D19:E19"/>
    <mergeCell ref="B20:E20"/>
    <mergeCell ref="F8:M9"/>
    <mergeCell ref="B13:E13"/>
    <mergeCell ref="B14:C14"/>
    <mergeCell ref="D14:E14"/>
    <mergeCell ref="B15:C15"/>
    <mergeCell ref="D15:E15"/>
    <mergeCell ref="B3:E3"/>
    <mergeCell ref="A6:A7"/>
    <mergeCell ref="E6:E7"/>
    <mergeCell ref="B10:C10"/>
    <mergeCell ref="D10:E10"/>
  </mergeCells>
  <dataValidations count="1">
    <dataValidation type="list" allowBlank="1" showInputMessage="1" showErrorMessage="1" sqref="D6:D9" xr:uid="{00000000-0002-0000-0300-000000000000}">
      <formula1>"s,n"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</vt:lpstr>
      <vt:lpstr>GARANZIE CONVENZIONE-AQ</vt:lpstr>
    </vt:vector>
  </TitlesOfParts>
  <Company>CONSIP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sparro</dc:creator>
  <cp:lastModifiedBy>Canalini Michele</cp:lastModifiedBy>
  <dcterms:created xsi:type="dcterms:W3CDTF">2016-02-02T10:53:31Z</dcterms:created>
  <dcterms:modified xsi:type="dcterms:W3CDTF">2025-01-20T18:44:27Z</dcterms:modified>
</cp:coreProperties>
</file>