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uno.kropp\Desktop\Consip\ID 2756 - AQ Oracle Exadata Sogei\Documentazione\"/>
    </mc:Choice>
  </mc:AlternateContent>
  <xr:revisionPtr revIDLastSave="0" documentId="13_ncr:1_{2B4ACED7-6B51-4937-BE8A-C91DE77BBA85}" xr6:coauthVersionLast="47" xr6:coauthVersionMax="47" xr10:uidLastSave="{00000000-0000-0000-0000-000000000000}"/>
  <bookViews>
    <workbookView xWindow="19090" yWindow="-7380" windowWidth="18490" windowHeight="11020" tabRatio="635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6" l="1"/>
  <c r="D23" i="16" l="1"/>
  <c r="E23" i="16" s="1"/>
  <c r="D22" i="16"/>
  <c r="E22" i="16" s="1"/>
  <c r="E21" i="16"/>
  <c r="E9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<sst xmlns="http://schemas.openxmlformats.org/spreadsheetml/2006/main" count="36" uniqueCount="34">
  <si>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</si>
  <si>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</si>
  <si>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</si>
  <si>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</si>
  <si>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</si>
  <si>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</si>
  <si>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</si>
  <si>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</si>
  <si>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</si>
  <si>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</si>
  <si>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</si>
  <si>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</si>
  <si>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</si>
  <si>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</si>
  <si>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</si>
  <si>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</si>
  <si>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</si>
  <si>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</si>
  <si>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</si>
  <si>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</si>
  <si>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</si>
  <si>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</si>
  <si>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</si>
  <si>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</si>
  <si>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</si>
  <si>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</si>
  <si>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</si>
  <si>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</si>
  <si>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</si>
  <si>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</si>
  <si>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registrazione al sistema comunitario di ecogestione e audit EMAS;
certificazione UNI EN ISO 14001 - Sistema di gestione ambientale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</si>
  <si>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di gara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</si>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</sst>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center" wrapText="1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4" fontId="6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opLeftCell="A6"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27" t="s">
        <v>16</v>
      </c>
      <c r="D4" s="27"/>
    </row>
    <row r="5" spans="1:4" s="23" customFormat="1" ht="31.5" customHeight="1" x14ac:dyDescent="0.35">
      <c r="C5" s="27" t="s">
        <v>17</v>
      </c>
      <c r="D5" s="27"/>
    </row>
    <row r="6" spans="1:4" s="23" customFormat="1" ht="31.5" customHeight="1" x14ac:dyDescent="0.35">
      <c r="C6" s="27" t="s">
        <v>18</v>
      </c>
      <c r="D6" s="27"/>
    </row>
    <row r="7" spans="1:4" x14ac:dyDescent="0.35">
      <c r="C7" s="28"/>
      <c r="D7" s="28"/>
    </row>
    <row r="8" spans="1:4" x14ac:dyDescent="0.35">
      <c r="C8" s="27" t="s">
        <v>19</v>
      </c>
      <c r="D8" s="27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5"/>
  <sheetViews>
    <sheetView tabSelected="1" topLeftCell="A9" zoomScaleNormal="100" zoomScaleSheetLayoutView="97" workbookViewId="0">
      <selection activeCell="D14" sqref="D14:E14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9" t="s">
        <v>11</v>
      </c>
      <c r="C3" s="39"/>
      <c r="D3" s="39"/>
      <c r="E3" s="39"/>
      <c r="F3" s="1"/>
    </row>
    <row r="4" spans="1:13" ht="28.5" customHeight="1" x14ac:dyDescent="0.35">
      <c r="B4" s="50" t="s">
        <v>12</v>
      </c>
      <c r="C4" s="51"/>
      <c r="D4" s="51"/>
      <c r="E4" s="52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3"/>
      <c r="B6" s="8" t="s">
        <v>5</v>
      </c>
      <c r="C6" s="3">
        <v>0.3</v>
      </c>
      <c r="D6" s="6" t="s">
        <v>25</v>
      </c>
      <c r="E6" s="54">
        <f>IF(D7="s",C7,IF(D6="s",C6,0))</f>
        <v>0</v>
      </c>
      <c r="F6" s="1"/>
    </row>
    <row r="7" spans="1:13" ht="26" x14ac:dyDescent="0.35">
      <c r="A7" s="53"/>
      <c r="B7" s="8" t="s">
        <v>6</v>
      </c>
      <c r="C7" s="3">
        <v>0.5</v>
      </c>
      <c r="D7" s="6" t="s">
        <v>25</v>
      </c>
      <c r="E7" s="55"/>
      <c r="F7" s="1"/>
    </row>
    <row r="8" spans="1:13" x14ac:dyDescent="0.35">
      <c r="B8" s="12" t="s">
        <v>7</v>
      </c>
      <c r="C8" s="13"/>
      <c r="D8" s="14"/>
      <c r="E8" s="15"/>
      <c r="F8" s="56"/>
      <c r="G8" s="57"/>
      <c r="H8" s="57"/>
      <c r="I8" s="57"/>
      <c r="J8" s="57"/>
      <c r="K8" s="57"/>
      <c r="L8" s="57"/>
      <c r="M8" s="57"/>
    </row>
    <row r="9" spans="1:13" ht="53.65" customHeight="1" x14ac:dyDescent="0.35">
      <c r="A9" s="10"/>
      <c r="B9" s="25" t="s">
        <v>30</v>
      </c>
      <c r="C9" s="26">
        <v>0.2</v>
      </c>
      <c r="D9" s="6" t="s">
        <v>25</v>
      </c>
      <c r="E9" s="9">
        <f>IF(D9="s",C9,0)</f>
        <v>0</v>
      </c>
      <c r="F9" s="56"/>
      <c r="G9" s="57"/>
      <c r="H9" s="57"/>
      <c r="I9" s="57"/>
      <c r="J9" s="57"/>
      <c r="K9" s="57"/>
      <c r="L9" s="57"/>
      <c r="M9" s="57"/>
    </row>
    <row r="10" spans="1:13" ht="43.5" customHeight="1" x14ac:dyDescent="0.35">
      <c r="B10" s="36" t="s">
        <v>4</v>
      </c>
      <c r="C10" s="37"/>
      <c r="D10" s="38">
        <f>IFERROR(1-(1-E6)*(1-#REF!)*(1-E9),1-(1-E6)*(1-E9))</f>
        <v>0</v>
      </c>
      <c r="E10" s="38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39" t="s">
        <v>8</v>
      </c>
      <c r="C13" s="39"/>
      <c r="D13" s="39"/>
      <c r="E13" s="39"/>
    </row>
    <row r="14" spans="1:13" ht="60.75" customHeight="1" x14ac:dyDescent="0.35">
      <c r="B14" s="46" t="s">
        <v>31</v>
      </c>
      <c r="C14" s="47"/>
      <c r="D14" s="44">
        <v>1770821.77</v>
      </c>
      <c r="E14" s="45"/>
      <c r="F14" s="34"/>
      <c r="G14" s="35"/>
      <c r="H14" s="35"/>
      <c r="I14" s="35"/>
      <c r="J14" s="35"/>
      <c r="K14" s="35"/>
      <c r="L14" s="35"/>
      <c r="M14" s="35"/>
    </row>
    <row r="15" spans="1:13" x14ac:dyDescent="0.35">
      <c r="B15" s="48" t="s">
        <v>9</v>
      </c>
      <c r="C15" s="49"/>
      <c r="D15" s="32">
        <f>ROUND((1-$D$10)*$D14,0)</f>
        <v>1770822</v>
      </c>
      <c r="E15" s="32"/>
    </row>
    <row r="18" spans="2:6" ht="31.5" customHeight="1" x14ac:dyDescent="0.35">
      <c r="B18" s="39" t="s">
        <v>27</v>
      </c>
      <c r="C18" s="40"/>
      <c r="D18" s="40"/>
      <c r="E18" s="41"/>
      <c r="F18" s="16"/>
    </row>
    <row r="19" spans="2:6" ht="61.5" customHeight="1" x14ac:dyDescent="0.35">
      <c r="B19" s="42" t="s">
        <v>33</v>
      </c>
      <c r="C19" s="43"/>
      <c r="D19" s="44">
        <v>1000000</v>
      </c>
      <c r="E19" s="45"/>
      <c r="F19" s="4"/>
    </row>
    <row r="20" spans="2:6" ht="44.25" customHeight="1" x14ac:dyDescent="0.35">
      <c r="B20" s="33" t="s">
        <v>32</v>
      </c>
      <c r="C20" s="33"/>
      <c r="D20" s="7">
        <v>0.24</v>
      </c>
      <c r="E20" s="17"/>
      <c r="F20" s="4"/>
    </row>
    <row r="21" spans="2:6" ht="29.25" customHeight="1" x14ac:dyDescent="0.35">
      <c r="B21" s="33" t="s">
        <v>10</v>
      </c>
      <c r="C21" s="33"/>
      <c r="D21" s="24">
        <v>0.1</v>
      </c>
      <c r="E21" s="2">
        <f>D21*D$19</f>
        <v>100000</v>
      </c>
      <c r="F21" s="4"/>
    </row>
    <row r="22" spans="2:6" ht="29.25" customHeight="1" x14ac:dyDescent="0.35">
      <c r="B22" s="33" t="s">
        <v>13</v>
      </c>
      <c r="C22" s="33"/>
      <c r="D22" s="9">
        <f>IF(D20&gt;10%,MIN(D20-10%,10%),0%)</f>
        <v>0.1</v>
      </c>
      <c r="E22" s="2">
        <f>D22*D$19</f>
        <v>100000</v>
      </c>
    </row>
    <row r="23" spans="2:6" ht="29.25" customHeight="1" x14ac:dyDescent="0.35">
      <c r="B23" s="33" t="s">
        <v>14</v>
      </c>
      <c r="C23" s="33"/>
      <c r="D23" s="9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29" t="s">
        <v>29</v>
      </c>
      <c r="C24" s="29"/>
      <c r="D24" s="30">
        <f>SUM(E21:E23)</f>
        <v>279999.99999999994</v>
      </c>
      <c r="E24" s="30"/>
    </row>
    <row r="25" spans="2:6" ht="30" customHeight="1" x14ac:dyDescent="0.35">
      <c r="B25" s="31" t="s">
        <v>28</v>
      </c>
      <c r="C25" s="31"/>
      <c r="D25" s="32">
        <f>ROUND((1-$D$10)*$D24,0)</f>
        <v>280000</v>
      </c>
      <c r="E25" s="32"/>
    </row>
  </sheetData>
  <sheetProtection algorithmName="SHA-512" hashValue="qvH5usTsi/MnboyNsa1FY3g/m+JmY3PagCUI+MsvyEjbP+FHE9X945IoJ2fkldvEcC920nU98fvj8el/ULF3Ug==" saltValue="NVd4v2LRXlSdEVPmz3PYLw==" spinCount="100000" sheet="1" objects="1" scenarios="1"/>
  <mergeCells count="24">
    <mergeCell ref="B3:E3"/>
    <mergeCell ref="B4:E4"/>
    <mergeCell ref="A6:A7"/>
    <mergeCell ref="E6:E7"/>
    <mergeCell ref="F8:M9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24:C24"/>
    <mergeCell ref="D24:E24"/>
    <mergeCell ref="B25:C25"/>
    <mergeCell ref="D25:E25"/>
    <mergeCell ref="B20:C20"/>
    <mergeCell ref="B21:C21"/>
    <mergeCell ref="B22:C22"/>
  </mergeCells>
  <dataValidations count="1">
    <dataValidation type="list" allowBlank="1" showInputMessage="1" showErrorMessage="1" sqref="D6:D9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Kropp Bruno</cp:lastModifiedBy>
  <dcterms:created xsi:type="dcterms:W3CDTF">2016-02-02T10:53:31Z</dcterms:created>
  <dcterms:modified xsi:type="dcterms:W3CDTF">2024-07-24T07:35:14Z</dcterms:modified>
</cp:coreProperties>
</file>