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anta.dicintio\Desktop\Desktop\Iaas e Paas\Documenti\"/>
    </mc:Choice>
  </mc:AlternateContent>
  <xr:revisionPtr revIDLastSave="0" documentId="13_ncr:1_{FAE71BCA-B6BB-4CBB-849D-3CE8F807E3D1}" xr6:coauthVersionLast="47" xr6:coauthVersionMax="47" xr10:uidLastSave="{00000000-0000-0000-0000-000000000000}"/>
  <bookViews>
    <workbookView xWindow="-110" yWindow="-110" windowWidth="19420" windowHeight="10420" tabRatio="635" activeTab="1" xr2:uid="{00000000-000D-0000-FFFF-FFFF00000000}"/>
  </bookViews>
  <sheets>
    <sheet name="ISTRUZIONI" sheetId="15" r:id="rId1"/>
    <sheet name="GARANZIE CONVENZIONE-AQ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3" l="1"/>
  <c r="E10" i="13"/>
  <c r="E6" i="13" l="1"/>
  <c r="D12" i="13" s="1"/>
  <c r="E28" i="13" l="1"/>
  <c r="D30" i="13"/>
  <c r="E30" i="13" s="1"/>
  <c r="D29" i="13"/>
  <c r="E29" i="13" s="1"/>
  <c r="D24" i="13"/>
  <c r="D31" i="13" l="1"/>
  <c r="D25" i="13" l="1"/>
  <c r="D17" i="13"/>
  <c r="D32" i="13"/>
</calcChain>
</file>

<file path=xl/sharedStrings.xml><?xml version="1.0" encoding="utf-8"?>
<sst xmlns="http://schemas.openxmlformats.org/spreadsheetml/2006/main" count="45" uniqueCount="41">
  <si>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</si>
  <si>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</si>
  <si>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</si>
  <si>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</si>
  <si>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</si>
  <si>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</si>
  <si>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</si>
  <si>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t>A.1.  Possesso ISO 9000</t>
  </si>
  <si>
    <t>C.  Ulteriori riduzioni fino a un massimo del 20%</t>
  </si>
  <si>
    <t>CALCOLO IMPORTO DELLA GARANZIA PROVVISORIA</t>
  </si>
  <si>
    <t>Importo della garanzia provvisoria al netto delle riduzioni</t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</si>
  <si>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</si>
  <si>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</si>
  <si>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</si>
  <si>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</si>
  <si>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</si>
  <si>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</si>
  <si>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</si>
  <si>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</si>
  <si>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</si>
  <si>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</si>
  <si>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</si>
  <si>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</si>
  <si>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</si>
  <si>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</si>
  <si>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</si>
  <si>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</si>
  <si>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t>ISO/IEC 27001:2013 o UNI CEI EN ISO/IEC 27001:2017 o ISO/IEC 27001:2022</t>
  </si>
  <si>
    <t>UNI EN ISO 14001 versione del 2015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</si>
  <si>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Arial"/>
        <family val="2"/>
      </rPr>
      <t>hanno solo finalità di esempio</t>
    </r>
    <r>
      <rPr>
        <sz val="11"/>
        <color theme="1"/>
        <rFont val="Arial"/>
        <family val="2"/>
      </rPr>
      <t>.</t>
    </r>
  </si>
  <si>
    <r>
      <t xml:space="preserve">A.2. Micro/piccola/media impresa (o RTI/consorzio formato </t>
    </r>
    <r>
      <rPr>
        <u/>
        <sz val="10"/>
        <color theme="1"/>
        <rFont val="Arial"/>
        <family val="2"/>
      </rPr>
      <t>esclusivamente</t>
    </r>
    <r>
      <rPr>
        <sz val="10"/>
        <color theme="1"/>
        <rFont val="Arial"/>
        <family val="2"/>
      </rPr>
      <t xml:space="preserve"> da MPMI)</t>
    </r>
  </si>
  <si>
    <r>
      <t xml:space="preserve">Riduzione complessiva
</t>
    </r>
    <r>
      <rPr>
        <i/>
        <sz val="10"/>
        <color theme="1"/>
        <rFont val="Arial"/>
        <family val="2"/>
      </rPr>
      <t>(Ai fini del cumulo delle riduzioni, la riduzione successiva è calcolata sull’importo che risulta dalla riduzione precedente)</t>
    </r>
  </si>
  <si>
    <r>
      <t xml:space="preserve">Importo base della garanzia provvisoria
</t>
    </r>
    <r>
      <rPr>
        <i/>
        <sz val="10"/>
        <color rgb="FFFF0000"/>
        <rFont val="Arial"/>
        <family val="2"/>
      </rPr>
      <t>Inserire il valore della garanzia provvisoria riportato nel disciplinare/capitolato di gara (NB: il valore è indicato preventivamente a solo titolo di esempio)</t>
    </r>
  </si>
  <si>
    <r>
      <rPr>
        <b/>
        <sz val="10"/>
        <color theme="1"/>
        <rFont val="Arial"/>
        <family val="2"/>
      </rPr>
      <t>Importo di riferimento</t>
    </r>
    <r>
      <rPr>
        <sz val="10"/>
        <color theme="1"/>
        <rFont val="Arial"/>
        <family val="2"/>
      </rPr>
      <t xml:space="preserve"> per il calcolo delle garanzie definitive
</t>
    </r>
    <r>
      <rPr>
        <i/>
        <sz val="10"/>
        <color rgb="FFFF0000"/>
        <rFont val="Arial"/>
        <family val="2"/>
      </rPr>
      <t>Inserire il valore contrattuale corretto, come indicato dal disciplinare di gara / capitolato d'oneri (NB: il valore è indicato preventivamente a solo titolo di esempio)</t>
    </r>
  </si>
  <si>
    <r>
      <t xml:space="preserve">Importo garanzia definitiva in favore di Consip </t>
    </r>
    <r>
      <rPr>
        <u/>
        <sz val="10"/>
        <color theme="1"/>
        <rFont val="Arial"/>
        <family val="2"/>
      </rPr>
      <t>ante</t>
    </r>
    <r>
      <rPr>
        <sz val="10"/>
        <color theme="1"/>
        <rFont val="Arial"/>
        <family val="2"/>
      </rPr>
      <t xml:space="preserve"> applicazione delle riduzioni ex art. 106 comma 8</t>
    </r>
  </si>
  <si>
    <r>
      <t xml:space="preserve">Importo base della garanzia
</t>
    </r>
    <r>
      <rPr>
        <i/>
        <sz val="10"/>
        <color theme="1"/>
        <rFont val="Arial"/>
        <family val="2"/>
      </rPr>
      <t>(Valore % fissato in documentazione di gara)</t>
    </r>
  </si>
  <si>
    <r>
      <t xml:space="preserve">Incremento per ribasso compreso tra 10% e 20%
</t>
    </r>
    <r>
      <rPr>
        <i/>
        <sz val="10"/>
        <color theme="1"/>
        <rFont val="Arial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</si>
  <si>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Arial"/>
        <family val="2"/>
      </rPr>
      <t>(+2% per ogni punto di R offerto al di sopra del 20%)</t>
    </r>
  </si>
  <si>
    <r>
      <t xml:space="preserve">Importo garanzia definitiva in favore delle Amministrazioni contraenti </t>
    </r>
    <r>
      <rPr>
        <u/>
        <sz val="10"/>
        <color theme="1"/>
        <rFont val="Arial"/>
        <family val="2"/>
      </rPr>
      <t xml:space="preserve">ante </t>
    </r>
    <r>
      <rPr>
        <sz val="10"/>
        <color theme="1"/>
        <rFont val="Arial"/>
        <family val="2"/>
      </rPr>
      <t>applicazione delle riduzioni ex art. 106 comma 8</t>
    </r>
  </si>
  <si>
    <r>
      <t xml:space="preserve">Ribasso percentuale offerto
</t>
    </r>
    <r>
      <rPr>
        <sz val="10"/>
        <color rgb="FFFF0000"/>
        <rFont val="Arial"/>
        <family val="2"/>
      </rPr>
      <t>Inserire R offerto, determinato come da disciplinare / capitolato d'oneri (NB: il valore è indicato preventivamente a solo titolo di esempio)</t>
    </r>
  </si>
  <si>
    <t>B.  Garanzie fideiussorie verificabili telematicamente sul sito internet dell'emittente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</si>
</sst>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i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5" fillId="0" borderId="0" xfId="0" applyFont="1" applyAlignment="1">
      <alignment vertical="center"/>
    </xf>
    <xf numFmtId="0" fontId="3" fillId="0" borderId="0" xfId="0" applyFont="1"/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8" fillId="0" borderId="0" xfId="0" applyFont="1"/>
    <xf numFmtId="0" fontId="10" fillId="4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9" fontId="16" fillId="0" borderId="1" xfId="0" applyNumberFormat="1" applyFont="1" applyBorder="1" applyAlignment="1">
      <alignment horizontal="center" vertical="center"/>
    </xf>
    <xf numFmtId="0" fontId="16" fillId="4" borderId="1" xfId="0" applyFont="1" applyFill="1" applyBorder="1" applyAlignment="1" applyProtection="1">
      <alignment horizontal="center" vertical="center"/>
      <protection locked="0"/>
    </xf>
    <xf numFmtId="0" fontId="16" fillId="7" borderId="1" xfId="0" applyFont="1" applyFill="1" applyBorder="1" applyAlignment="1">
      <alignment vertical="center" wrapText="1"/>
    </xf>
    <xf numFmtId="9" fontId="16" fillId="7" borderId="1" xfId="0" applyNumberFormat="1" applyFont="1" applyFill="1" applyBorder="1" applyAlignment="1">
      <alignment horizontal="center" vertical="center"/>
    </xf>
    <xf numFmtId="0" fontId="16" fillId="7" borderId="1" xfId="0" applyFont="1" applyFill="1" applyBorder="1" applyAlignment="1" applyProtection="1">
      <alignment horizontal="center" vertical="center"/>
      <protection locked="0"/>
    </xf>
    <xf numFmtId="9" fontId="16" fillId="7" borderId="6" xfId="1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0" fontId="16" fillId="0" borderId="0" xfId="0" applyFont="1"/>
    <xf numFmtId="0" fontId="10" fillId="0" borderId="0" xfId="0" applyFont="1"/>
    <xf numFmtId="10" fontId="15" fillId="4" borderId="1" xfId="0" applyNumberFormat="1" applyFont="1" applyFill="1" applyBorder="1" applyAlignment="1" applyProtection="1">
      <alignment horizontal="center" vertical="center"/>
      <protection locked="0"/>
    </xf>
    <xf numFmtId="10" fontId="15" fillId="9" borderId="1" xfId="0" applyNumberFormat="1" applyFont="1" applyFill="1" applyBorder="1" applyAlignment="1" applyProtection="1">
      <alignment horizontal="center" vertical="center"/>
      <protection locked="0"/>
    </xf>
    <xf numFmtId="44" fontId="16" fillId="0" borderId="1" xfId="0" applyNumberFormat="1" applyFont="1" applyBorder="1" applyAlignment="1">
      <alignment vertical="center"/>
    </xf>
    <xf numFmtId="9" fontId="16" fillId="0" borderId="1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3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16" fillId="0" borderId="6" xfId="1" applyFont="1" applyBorder="1" applyAlignment="1" applyProtection="1">
      <alignment horizontal="center" vertical="center"/>
      <protection locked="0"/>
    </xf>
    <xf numFmtId="9" fontId="16" fillId="0" borderId="7" xfId="1" applyFont="1" applyBorder="1" applyAlignment="1" applyProtection="1">
      <alignment horizontal="center" vertical="center"/>
      <protection locked="0"/>
    </xf>
    <xf numFmtId="0" fontId="15" fillId="3" borderId="2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9" fontId="16" fillId="0" borderId="6" xfId="1" applyFont="1" applyBorder="1" applyAlignment="1">
      <alignment horizontal="center" vertical="center"/>
    </xf>
    <xf numFmtId="9" fontId="16" fillId="0" borderId="7" xfId="1" applyFont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44" fontId="15" fillId="4" borderId="1" xfId="2" applyFont="1" applyFill="1" applyBorder="1" applyAlignment="1" applyProtection="1">
      <alignment horizontal="center" vertical="center"/>
      <protection locked="0"/>
    </xf>
    <xf numFmtId="0" fontId="13" fillId="8" borderId="1" xfId="0" applyFont="1" applyFill="1" applyBorder="1" applyAlignment="1">
      <alignment horizontal="center" vertical="center"/>
    </xf>
    <xf numFmtId="0" fontId="13" fillId="8" borderId="4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3" borderId="2" xfId="0" applyFont="1" applyFill="1" applyBorder="1" applyAlignment="1">
      <alignment horizontal="left" vertical="center"/>
    </xf>
    <xf numFmtId="0" fontId="15" fillId="3" borderId="4" xfId="0" applyFont="1" applyFill="1" applyBorder="1" applyAlignment="1">
      <alignment horizontal="left" vertical="center"/>
    </xf>
    <xf numFmtId="44" fontId="15" fillId="2" borderId="1" xfId="0" applyNumberFormat="1" applyFont="1" applyFill="1" applyBorder="1" applyAlignment="1">
      <alignment horizontal="center" vertical="center"/>
    </xf>
    <xf numFmtId="0" fontId="4" fillId="6" borderId="0" xfId="0" applyFont="1" applyFill="1" applyAlignment="1">
      <alignment horizontal="left" vertical="center" wrapText="1"/>
    </xf>
    <xf numFmtId="0" fontId="14" fillId="6" borderId="2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44" fontId="16" fillId="0" borderId="9" xfId="0" applyNumberFormat="1" applyFont="1" applyBorder="1" applyAlignment="1">
      <alignment horizontal="center" vertical="center"/>
    </xf>
    <xf numFmtId="44" fontId="16" fillId="0" borderId="10" xfId="0" applyNumberFormat="1" applyFont="1" applyBorder="1" applyAlignment="1">
      <alignment horizontal="center" vertical="center"/>
    </xf>
    <xf numFmtId="9" fontId="18" fillId="0" borderId="2" xfId="0" applyNumberFormat="1" applyFont="1" applyBorder="1" applyAlignment="1">
      <alignment horizontal="center" vertical="center"/>
    </xf>
    <xf numFmtId="9" fontId="18" fillId="0" borderId="3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C6" sqref="C6:D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16</v>
      </c>
    </row>
    <row r="4" spans="1:4" s="8" customFormat="1" ht="31.5" customHeight="1" x14ac:dyDescent="0.35">
      <c r="C4" s="31" t="s">
        <v>17</v>
      </c>
      <c r="D4" s="31"/>
    </row>
    <row r="5" spans="1:4" s="8" customFormat="1" ht="31.5" customHeight="1" x14ac:dyDescent="0.35">
      <c r="C5" s="31" t="s">
        <v>18</v>
      </c>
      <c r="D5" s="31"/>
    </row>
    <row r="6" spans="1:4" s="8" customFormat="1" ht="31.5" customHeight="1" x14ac:dyDescent="0.35">
      <c r="C6" s="31" t="s">
        <v>19</v>
      </c>
      <c r="D6" s="31"/>
    </row>
    <row r="7" spans="1:4" x14ac:dyDescent="0.35">
      <c r="C7" s="32"/>
      <c r="D7" s="32"/>
    </row>
    <row r="8" spans="1:4" x14ac:dyDescent="0.35">
      <c r="C8" s="31" t="s">
        <v>20</v>
      </c>
      <c r="D8" s="31"/>
    </row>
    <row r="9" spans="1:4" ht="34.5" customHeight="1" x14ac:dyDescent="0.35">
      <c r="C9" s="9" t="s">
        <v>21</v>
      </c>
      <c r="D9" s="10" t="s">
        <v>29</v>
      </c>
    </row>
    <row r="10" spans="1:4" ht="34.5" customHeight="1" x14ac:dyDescent="0.35">
      <c r="C10" s="11" t="s">
        <v>22</v>
      </c>
      <c r="D10" s="10" t="s">
        <v>23</v>
      </c>
    </row>
    <row r="11" spans="1:4" ht="34.5" customHeight="1" x14ac:dyDescent="0.35">
      <c r="C11" s="12" t="s">
        <v>24</v>
      </c>
      <c r="D11" s="10" t="s">
        <v>25</v>
      </c>
    </row>
    <row r="12" spans="1:4" x14ac:dyDescent="0.35">
      <c r="C12" s="7"/>
      <c r="D12" s="7"/>
    </row>
    <row r="13" spans="1:4" x14ac:dyDescent="0.35">
      <c r="C13" s="6"/>
    </row>
    <row r="14" spans="1:4" x14ac:dyDescent="0.35">
      <c r="C14" s="6"/>
    </row>
    <row r="15" spans="1:4" x14ac:dyDescent="0.35">
      <c r="C15" s="6"/>
    </row>
    <row r="16" spans="1:4" x14ac:dyDescent="0.35">
      <c r="C16" s="6"/>
    </row>
    <row r="17" spans="3:3" x14ac:dyDescent="0.35">
      <c r="C17" s="6"/>
    </row>
    <row r="18" spans="3:3" x14ac:dyDescent="0.35">
      <c r="C18" s="6"/>
    </row>
    <row r="19" spans="3:3" x14ac:dyDescent="0.35">
      <c r="C19" s="6"/>
    </row>
    <row r="20" spans="3:3" x14ac:dyDescent="0.35">
      <c r="C20" s="6"/>
    </row>
    <row r="21" spans="3:3" x14ac:dyDescent="0.35">
      <c r="C21" s="6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2"/>
  <sheetViews>
    <sheetView tabSelected="1" zoomScaleNormal="100" zoomScaleSheetLayoutView="97" workbookViewId="0">
      <selection activeCell="F8" sqref="F8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3" t="s">
        <v>11</v>
      </c>
      <c r="C3" s="33"/>
      <c r="D3" s="33"/>
      <c r="E3" s="33"/>
      <c r="F3" s="1"/>
    </row>
    <row r="4" spans="1:13" ht="28.5" customHeight="1" x14ac:dyDescent="0.35">
      <c r="B4" s="58" t="s">
        <v>12</v>
      </c>
      <c r="C4" s="59"/>
      <c r="D4" s="59"/>
      <c r="E4" s="60"/>
      <c r="F4" s="1"/>
    </row>
    <row r="5" spans="1:13" ht="39" x14ac:dyDescent="0.35">
      <c r="B5" s="13" t="s">
        <v>4</v>
      </c>
      <c r="C5" s="13" t="s">
        <v>1</v>
      </c>
      <c r="D5" s="13" t="s">
        <v>0</v>
      </c>
      <c r="E5" s="13" t="s">
        <v>6</v>
      </c>
      <c r="F5" s="1"/>
    </row>
    <row r="6" spans="1:13" x14ac:dyDescent="0.35">
      <c r="A6" s="34"/>
      <c r="B6" s="14" t="s">
        <v>7</v>
      </c>
      <c r="C6" s="15">
        <v>0.3</v>
      </c>
      <c r="D6" s="16" t="s">
        <v>26</v>
      </c>
      <c r="E6" s="35">
        <f>IF(D7="s",C7,IF(D6="s",C6,0))</f>
        <v>0</v>
      </c>
      <c r="F6" s="1"/>
    </row>
    <row r="7" spans="1:13" ht="25" x14ac:dyDescent="0.35">
      <c r="A7" s="34"/>
      <c r="B7" s="14" t="s">
        <v>30</v>
      </c>
      <c r="C7" s="15">
        <v>0.5</v>
      </c>
      <c r="D7" s="16" t="s">
        <v>26</v>
      </c>
      <c r="E7" s="36"/>
      <c r="F7" s="1"/>
    </row>
    <row r="8" spans="1:13" ht="25" x14ac:dyDescent="0.35">
      <c r="A8" s="29"/>
      <c r="B8" s="14" t="s">
        <v>40</v>
      </c>
      <c r="C8" s="15">
        <v>0.1</v>
      </c>
      <c r="D8" s="16" t="s">
        <v>26</v>
      </c>
      <c r="E8" s="30">
        <f>IF(D8="s",C8,0)</f>
        <v>0</v>
      </c>
      <c r="F8" s="1"/>
    </row>
    <row r="9" spans="1:13" x14ac:dyDescent="0.35">
      <c r="B9" s="17" t="s">
        <v>8</v>
      </c>
      <c r="C9" s="18"/>
      <c r="D9" s="19"/>
      <c r="E9" s="20"/>
      <c r="F9" s="50"/>
      <c r="G9" s="51"/>
      <c r="H9" s="51"/>
      <c r="I9" s="51"/>
      <c r="J9" s="51"/>
      <c r="K9" s="51"/>
      <c r="L9" s="51"/>
      <c r="M9" s="51"/>
    </row>
    <row r="10" spans="1:13" ht="25" x14ac:dyDescent="0.35">
      <c r="B10" s="21" t="s">
        <v>27</v>
      </c>
      <c r="C10" s="22">
        <v>0.1</v>
      </c>
      <c r="D10" s="16" t="s">
        <v>26</v>
      </c>
      <c r="E10" s="40">
        <f>IF(D10="s",C10,0)+IF(D11="s",C11,0)</f>
        <v>0</v>
      </c>
      <c r="F10" s="50"/>
      <c r="G10" s="51"/>
      <c r="H10" s="51"/>
      <c r="I10" s="51"/>
      <c r="J10" s="51"/>
      <c r="K10" s="51"/>
      <c r="L10" s="51"/>
      <c r="M10" s="51"/>
    </row>
    <row r="11" spans="1:13" x14ac:dyDescent="0.35">
      <c r="A11" s="4"/>
      <c r="B11" s="23" t="s">
        <v>28</v>
      </c>
      <c r="C11" s="22">
        <v>0.1</v>
      </c>
      <c r="D11" s="16" t="s">
        <v>26</v>
      </c>
      <c r="E11" s="41"/>
      <c r="F11" s="50"/>
      <c r="G11" s="51"/>
      <c r="H11" s="51"/>
      <c r="I11" s="51"/>
      <c r="J11" s="51"/>
      <c r="K11" s="51"/>
      <c r="L11" s="51"/>
      <c r="M11" s="51"/>
    </row>
    <row r="12" spans="1:13" ht="43.5" customHeight="1" x14ac:dyDescent="0.35">
      <c r="B12" s="37" t="s">
        <v>31</v>
      </c>
      <c r="C12" s="38"/>
      <c r="D12" s="39">
        <f>IFERROR(1-(1-E6)*(1-E8)*(1-E10),1-(1-E6)*(1-E10))</f>
        <v>0</v>
      </c>
      <c r="E12" s="39"/>
      <c r="F12" s="3"/>
    </row>
    <row r="13" spans="1:13" x14ac:dyDescent="0.35">
      <c r="B13" s="23"/>
      <c r="C13" s="23"/>
      <c r="D13" s="23"/>
      <c r="E13" s="23"/>
      <c r="F13" s="1"/>
    </row>
    <row r="14" spans="1:13" x14ac:dyDescent="0.35">
      <c r="B14" s="24"/>
      <c r="C14" s="24"/>
      <c r="D14" s="24"/>
      <c r="E14" s="24"/>
    </row>
    <row r="15" spans="1:13" ht="27" customHeight="1" x14ac:dyDescent="0.35">
      <c r="B15" s="33" t="s">
        <v>9</v>
      </c>
      <c r="C15" s="33"/>
      <c r="D15" s="33"/>
      <c r="E15" s="33"/>
    </row>
    <row r="16" spans="1:13" ht="60.75" customHeight="1" x14ac:dyDescent="0.35">
      <c r="B16" s="52" t="s">
        <v>32</v>
      </c>
      <c r="C16" s="53"/>
      <c r="D16" s="46">
        <v>1000000</v>
      </c>
      <c r="E16" s="46"/>
      <c r="F16" s="57"/>
      <c r="G16" s="57"/>
      <c r="H16" s="57"/>
      <c r="I16" s="57"/>
    </row>
    <row r="17" spans="2:9" x14ac:dyDescent="0.35">
      <c r="B17" s="54" t="s">
        <v>10</v>
      </c>
      <c r="C17" s="55"/>
      <c r="D17" s="56">
        <f>ROUND((1-$D$12)*$D16,0)</f>
        <v>1000000</v>
      </c>
      <c r="E17" s="56"/>
    </row>
    <row r="18" spans="2:9" x14ac:dyDescent="0.35">
      <c r="B18" s="24"/>
      <c r="C18" s="24"/>
      <c r="D18" s="24"/>
      <c r="E18" s="24"/>
    </row>
    <row r="19" spans="2:9" x14ac:dyDescent="0.35">
      <c r="B19" s="24"/>
      <c r="C19" s="24"/>
      <c r="D19" s="24"/>
      <c r="E19" s="24"/>
    </row>
    <row r="20" spans="2:9" ht="31.5" customHeight="1" x14ac:dyDescent="0.35">
      <c r="B20" s="33" t="s">
        <v>13</v>
      </c>
      <c r="C20" s="42"/>
      <c r="D20" s="42"/>
      <c r="E20" s="43"/>
      <c r="F20" s="5"/>
    </row>
    <row r="21" spans="2:9" ht="61.5" customHeight="1" x14ac:dyDescent="0.35">
      <c r="B21" s="44" t="s">
        <v>33</v>
      </c>
      <c r="C21" s="45"/>
      <c r="D21" s="46">
        <v>1000000</v>
      </c>
      <c r="E21" s="46"/>
      <c r="F21" s="57"/>
      <c r="G21" s="57"/>
      <c r="H21" s="57"/>
      <c r="I21" s="57"/>
    </row>
    <row r="22" spans="2:9" ht="20.25" customHeight="1" x14ac:dyDescent="0.35">
      <c r="B22" s="47" t="s">
        <v>14</v>
      </c>
      <c r="C22" s="48"/>
      <c r="D22" s="48"/>
      <c r="E22" s="49"/>
    </row>
    <row r="23" spans="2:9" x14ac:dyDescent="0.35">
      <c r="B23" s="65" t="s">
        <v>2</v>
      </c>
      <c r="C23" s="66"/>
      <c r="D23" s="71">
        <v>0.02</v>
      </c>
      <c r="E23" s="72"/>
      <c r="F23" s="2"/>
    </row>
    <row r="24" spans="2:9" ht="30" customHeight="1" x14ac:dyDescent="0.35">
      <c r="B24" s="67" t="s">
        <v>34</v>
      </c>
      <c r="C24" s="68"/>
      <c r="D24" s="69">
        <f>D23*D$21</f>
        <v>20000</v>
      </c>
      <c r="E24" s="70"/>
    </row>
    <row r="25" spans="2:9" x14ac:dyDescent="0.35">
      <c r="B25" s="64" t="s">
        <v>3</v>
      </c>
      <c r="C25" s="64"/>
      <c r="D25" s="56">
        <f>ROUND((1-$D$12)*$D24,0)</f>
        <v>20000</v>
      </c>
      <c r="E25" s="56"/>
    </row>
    <row r="26" spans="2:9" ht="36.75" customHeight="1" x14ac:dyDescent="0.35">
      <c r="B26" s="61" t="s">
        <v>15</v>
      </c>
      <c r="C26" s="61"/>
      <c r="D26" s="61"/>
      <c r="E26" s="61"/>
    </row>
    <row r="27" spans="2:9" ht="48.75" customHeight="1" x14ac:dyDescent="0.35">
      <c r="B27" s="62" t="s">
        <v>39</v>
      </c>
      <c r="C27" s="62"/>
      <c r="D27" s="25">
        <v>0.24</v>
      </c>
      <c r="E27" s="26"/>
      <c r="F27" s="2"/>
    </row>
    <row r="28" spans="2:9" ht="29.25" customHeight="1" x14ac:dyDescent="0.35">
      <c r="B28" s="62" t="s">
        <v>35</v>
      </c>
      <c r="C28" s="62"/>
      <c r="D28" s="22">
        <v>0.08</v>
      </c>
      <c r="E28" s="27">
        <f>D28*D$21</f>
        <v>80000</v>
      </c>
      <c r="F28" s="2"/>
    </row>
    <row r="29" spans="2:9" ht="29.25" customHeight="1" x14ac:dyDescent="0.35">
      <c r="B29" s="62" t="s">
        <v>36</v>
      </c>
      <c r="C29" s="62"/>
      <c r="D29" s="28">
        <f>IF(D27&gt;10%,MIN(D27-10%,10%),0%)</f>
        <v>0.1</v>
      </c>
      <c r="E29" s="27">
        <f>D29*D$21</f>
        <v>100000</v>
      </c>
    </row>
    <row r="30" spans="2:9" ht="29.25" customHeight="1" x14ac:dyDescent="0.35">
      <c r="B30" s="62" t="s">
        <v>37</v>
      </c>
      <c r="C30" s="62"/>
      <c r="D30" s="28">
        <f>IF(D27&gt;20%,2*(D27-20%),0%)</f>
        <v>7.999999999999996E-2</v>
      </c>
      <c r="E30" s="27">
        <f>D30*D$21</f>
        <v>79999.999999999956</v>
      </c>
    </row>
    <row r="31" spans="2:9" ht="29.25" customHeight="1" x14ac:dyDescent="0.35">
      <c r="B31" s="62" t="s">
        <v>38</v>
      </c>
      <c r="C31" s="62"/>
      <c r="D31" s="63">
        <f>SUM(E28:E30)</f>
        <v>259999.99999999994</v>
      </c>
      <c r="E31" s="63"/>
    </row>
    <row r="32" spans="2:9" ht="30" customHeight="1" x14ac:dyDescent="0.35">
      <c r="B32" s="64" t="s">
        <v>5</v>
      </c>
      <c r="C32" s="64"/>
      <c r="D32" s="56">
        <f>ROUND((1-$D$12)*$D31,0)</f>
        <v>260000</v>
      </c>
      <c r="E32" s="56"/>
    </row>
  </sheetData>
  <mergeCells count="34">
    <mergeCell ref="D32:E32"/>
    <mergeCell ref="B4:E4"/>
    <mergeCell ref="B26:E26"/>
    <mergeCell ref="B27:C27"/>
    <mergeCell ref="B28:C28"/>
    <mergeCell ref="B29:C29"/>
    <mergeCell ref="B30:C30"/>
    <mergeCell ref="B31:C31"/>
    <mergeCell ref="D31:E31"/>
    <mergeCell ref="B32:C32"/>
    <mergeCell ref="B23:C23"/>
    <mergeCell ref="B24:C24"/>
    <mergeCell ref="B25:C25"/>
    <mergeCell ref="D25:E25"/>
    <mergeCell ref="D24:E24"/>
    <mergeCell ref="D23:E23"/>
    <mergeCell ref="B20:E20"/>
    <mergeCell ref="B21:C21"/>
    <mergeCell ref="D21:E21"/>
    <mergeCell ref="B22:E22"/>
    <mergeCell ref="F9:M11"/>
    <mergeCell ref="B15:E15"/>
    <mergeCell ref="B16:C16"/>
    <mergeCell ref="D16:E16"/>
    <mergeCell ref="B17:C17"/>
    <mergeCell ref="D17:E17"/>
    <mergeCell ref="F16:I16"/>
    <mergeCell ref="F21:I21"/>
    <mergeCell ref="B3:E3"/>
    <mergeCell ref="A6:A7"/>
    <mergeCell ref="E6:E7"/>
    <mergeCell ref="B12:C12"/>
    <mergeCell ref="D12:E12"/>
    <mergeCell ref="E10:E11"/>
  </mergeCells>
  <dataValidations count="1">
    <dataValidation type="list" allowBlank="1" showInputMessage="1" showErrorMessage="1" sqref="D6:D11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Di Cintio Samanta</cp:lastModifiedBy>
  <dcterms:created xsi:type="dcterms:W3CDTF">2016-02-02T10:53:31Z</dcterms:created>
  <dcterms:modified xsi:type="dcterms:W3CDTF">2025-04-10T14:31:57Z</dcterms:modified>
</cp:coreProperties>
</file>