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lo.marigliano\Desktop\Nuova cartella\"/>
    </mc:Choice>
  </mc:AlternateContent>
  <bookViews>
    <workbookView xWindow="0" yWindow="0" windowWidth="19200" windowHeight="7035" tabRatio="635" activeTab="1"/>
  </bookViews>
  <sheets>
    <sheet name="ISTRUZIONI" sheetId="15" r:id="rId1"/>
    <sheet name="GARANZIE CONVENZIONE" sheetId="13" r:id="rId2"/>
  </sheets>
  <calcPr calcId="162913"/>
</workbook>
</file>

<file path=xl/calcChain.xml><?xml version="1.0" encoding="utf-8"?>
<calcChain xmlns="http://schemas.openxmlformats.org/spreadsheetml/2006/main">
  <c r="E6" i="13" l="1"/>
  <c r="E9" i="13" l="1"/>
  <c r="D10" i="13" s="1"/>
  <c r="E26" i="13" l="1"/>
  <c r="D28" i="13"/>
  <c r="E28" i="13" s="1"/>
  <c r="D27" i="13"/>
  <c r="E27" i="13" s="1"/>
  <c r="D22" i="13"/>
  <c r="D29" i="13" l="1"/>
  <c r="D23" i="13" l="1"/>
  <c r="D15" i="13"/>
  <c r="D30" i="13"/>
</calcChain>
</file>

<file path=xl/sharedStrings.xml><?xml version="1.0" encoding="utf-8"?>
<sst xmlns="http://schemas.openxmlformats.org/spreadsheetml/2006/main" count="41" uniqueCount="40">
  <si>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</si>
  <si>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</si>
  <si>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</si>
  <si>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</si>
  <si>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</si>
  <si>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</si>
  <si>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</si>
  <si>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</si>
  <si>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</si>
  <si>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</si>
  <si>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</si>
  <si>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</si>
  <si>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</si>
  <si>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</si>
  <si>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</si>
  <si>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</si>
  <si>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</si>
  <si>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</si>
  <si>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</si>
  <si>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</si>
  <si>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</si>
  <si>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</si>
  <si>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</si>
  <si>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</si>
  <si>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</si>
  <si>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</si>
  <si>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</si>
  <si>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</si>
  <si>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</si>
  <si>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</si>
  <si>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</si>
  <si>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</si>
  <si>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</si>
  <si>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</si>
  <si>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s</t>
  </si>
  <si>
    <t>Almeno una certificazione tra quelle riportate nella tabella 6 par. 9 del Disciplinare</t>
  </si>
  <si>
    <t>GARANZIA DEFINITIVA PER LA CONVENZIONE (IN FAVORE DI CONSIP)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</si>
  <si>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21.2 del disciplinare di gara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</si>
  <si>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Per ciascun lotto inserire il valore della garanzia provvisoria riportato nel disciplinare al par. 9 (NB: il valore è indicato preventivamente a solo titolo di esempio)</t>
    </r>
  </si>
  <si>
    <r>
      <t>Ribasso percentuale offerto</t>
    </r>
    <r>
      <rPr>
        <sz val="10"/>
        <color rgb="FFFF0000"/>
        <rFont val="Calibri"/>
        <family val="2"/>
      </rPr>
      <t xml:space="preserve">
Inserire R offerto, determinato come da par.21.2 del disciplinare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</si>
</sst>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 applyProtection="1">
      <alignment vertical="center" wrapText="1"/>
    </xf>
    <xf numFmtId="164" fontId="2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22</v>
      </c>
    </row>
    <row r="4" spans="1:4" s="23" customFormat="1" ht="31.5" customHeight="1" x14ac:dyDescent="0.25">
      <c r="C4" s="26" t="s">
        <v>23</v>
      </c>
      <c r="D4" s="26"/>
    </row>
    <row r="5" spans="1:4" s="23" customFormat="1" ht="31.5" customHeight="1" x14ac:dyDescent="0.25">
      <c r="C5" s="26" t="s">
        <v>24</v>
      </c>
      <c r="D5" s="26"/>
    </row>
    <row r="6" spans="1:4" s="23" customFormat="1" ht="31.5" customHeight="1" x14ac:dyDescent="0.25">
      <c r="C6" s="26" t="s">
        <v>25</v>
      </c>
      <c r="D6" s="26"/>
    </row>
    <row r="7" spans="1:4" x14ac:dyDescent="0.25">
      <c r="C7" s="27"/>
      <c r="D7" s="27"/>
    </row>
    <row r="8" spans="1:4" x14ac:dyDescent="0.25">
      <c r="C8" s="26" t="s">
        <v>26</v>
      </c>
      <c r="D8" s="26"/>
    </row>
    <row r="9" spans="1:4" ht="34.5" customHeight="1" x14ac:dyDescent="0.25">
      <c r="C9" s="20" t="s">
        <v>27</v>
      </c>
      <c r="D9" s="19" t="s">
        <v>33</v>
      </c>
    </row>
    <row r="10" spans="1:4" ht="34.5" customHeight="1" x14ac:dyDescent="0.25">
      <c r="C10" s="21" t="s">
        <v>28</v>
      </c>
      <c r="D10" s="19" t="s">
        <v>29</v>
      </c>
    </row>
    <row r="11" spans="1:4" ht="34.5" customHeight="1" x14ac:dyDescent="0.25">
      <c r="C11" s="22" t="s">
        <v>30</v>
      </c>
      <c r="D11" s="19" t="s">
        <v>31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abSelected="1" zoomScaleNormal="100" zoomScaleSheetLayoutView="97" workbookViewId="0">
      <selection activeCell="D7" sqref="D7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5" t="s">
        <v>16</v>
      </c>
      <c r="C3" s="45"/>
      <c r="D3" s="45"/>
      <c r="E3" s="45"/>
      <c r="F3" s="1"/>
    </row>
    <row r="4" spans="1:13" ht="28.5" customHeight="1" x14ac:dyDescent="0.25">
      <c r="B4" s="29" t="s">
        <v>17</v>
      </c>
      <c r="C4" s="30"/>
      <c r="D4" s="30"/>
      <c r="E4" s="31"/>
      <c r="F4" s="1"/>
    </row>
    <row r="5" spans="1:13" ht="25.5" x14ac:dyDescent="0.2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25">
      <c r="A6" s="61"/>
      <c r="B6" s="8" t="s">
        <v>8</v>
      </c>
      <c r="C6" s="3">
        <v>0.3</v>
      </c>
      <c r="D6" s="6" t="s">
        <v>34</v>
      </c>
      <c r="E6" s="62">
        <f>IF(D7="s",C7,IF(D6="s",C6,0))</f>
        <v>0.3</v>
      </c>
      <c r="F6" s="1"/>
    </row>
    <row r="7" spans="1:13" ht="25.5" x14ac:dyDescent="0.25">
      <c r="A7" s="61"/>
      <c r="B7" s="8" t="s">
        <v>9</v>
      </c>
      <c r="C7" s="3">
        <v>0.5</v>
      </c>
      <c r="D7" s="6" t="s">
        <v>32</v>
      </c>
      <c r="E7" s="63"/>
      <c r="F7" s="1"/>
    </row>
    <row r="8" spans="1:13" x14ac:dyDescent="0.25">
      <c r="B8" s="12" t="s">
        <v>10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25">
      <c r="A9" s="10"/>
      <c r="B9" s="24" t="s">
        <v>35</v>
      </c>
      <c r="C9" s="3">
        <v>0.2</v>
      </c>
      <c r="D9" s="6" t="s">
        <v>34</v>
      </c>
      <c r="E9" s="9">
        <f>IF(D9="s",C9,0)</f>
        <v>0.2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25">
      <c r="B10" s="64" t="s">
        <v>7</v>
      </c>
      <c r="C10" s="65"/>
      <c r="D10" s="66">
        <f>IFERROR(1-(1-E6)*(1-#REF!)*(1-E9),1-(1-E6)*(1-E9))</f>
        <v>0.44000000000000006</v>
      </c>
      <c r="E10" s="66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45" t="s">
        <v>11</v>
      </c>
      <c r="C13" s="45"/>
      <c r="D13" s="45"/>
      <c r="E13" s="45"/>
    </row>
    <row r="14" spans="1:13" ht="60.75" customHeight="1" x14ac:dyDescent="0.25">
      <c r="B14" s="57" t="s">
        <v>38</v>
      </c>
      <c r="C14" s="58"/>
      <c r="D14" s="50">
        <v>1000000</v>
      </c>
      <c r="E14" s="51"/>
      <c r="F14" s="4"/>
    </row>
    <row r="15" spans="1:13" x14ac:dyDescent="0.25">
      <c r="B15" s="59" t="s">
        <v>12</v>
      </c>
      <c r="C15" s="60"/>
      <c r="D15" s="28">
        <f>ROUND((1-$D$10)*$D14,0)</f>
        <v>560000</v>
      </c>
      <c r="E15" s="28"/>
    </row>
    <row r="18" spans="2:6" ht="31.5" customHeight="1" x14ac:dyDescent="0.25">
      <c r="B18" s="45" t="s">
        <v>18</v>
      </c>
      <c r="C18" s="46"/>
      <c r="D18" s="46"/>
      <c r="E18" s="47"/>
      <c r="F18" s="16"/>
    </row>
    <row r="19" spans="2:6" ht="61.5" customHeight="1" x14ac:dyDescent="0.25">
      <c r="B19" s="48" t="s">
        <v>37</v>
      </c>
      <c r="C19" s="49"/>
      <c r="D19" s="50">
        <v>1000000</v>
      </c>
      <c r="E19" s="51"/>
      <c r="F19" s="4"/>
    </row>
    <row r="20" spans="2:6" ht="20.25" customHeight="1" x14ac:dyDescent="0.25">
      <c r="B20" s="52" t="s">
        <v>36</v>
      </c>
      <c r="C20" s="53"/>
      <c r="D20" s="53"/>
      <c r="E20" s="54"/>
    </row>
    <row r="21" spans="2:6" x14ac:dyDescent="0.25">
      <c r="B21" s="37" t="s">
        <v>2</v>
      </c>
      <c r="C21" s="38"/>
      <c r="D21" s="43">
        <v>5.0000000000000001E-3</v>
      </c>
      <c r="E21" s="44"/>
      <c r="F21" s="4"/>
    </row>
    <row r="22" spans="2:6" ht="30" customHeight="1" x14ac:dyDescent="0.25">
      <c r="B22" s="39" t="s">
        <v>14</v>
      </c>
      <c r="C22" s="40"/>
      <c r="D22" s="41">
        <f>D21*D$19</f>
        <v>5000</v>
      </c>
      <c r="E22" s="42"/>
    </row>
    <row r="23" spans="2:6" x14ac:dyDescent="0.25">
      <c r="B23" s="36" t="s">
        <v>3</v>
      </c>
      <c r="C23" s="36"/>
      <c r="D23" s="28">
        <f>ROUND((1-$D$10)*$D22,0)</f>
        <v>2800</v>
      </c>
      <c r="E23" s="28"/>
    </row>
    <row r="24" spans="2:6" ht="36.75" customHeight="1" x14ac:dyDescent="0.25">
      <c r="B24" s="32" t="s">
        <v>19</v>
      </c>
      <c r="C24" s="32"/>
      <c r="D24" s="32"/>
      <c r="E24" s="32"/>
    </row>
    <row r="25" spans="2:6" ht="48.75" customHeight="1" x14ac:dyDescent="0.25">
      <c r="B25" s="33" t="s">
        <v>39</v>
      </c>
      <c r="C25" s="33"/>
      <c r="D25" s="7">
        <v>0.24</v>
      </c>
      <c r="E25" s="17"/>
      <c r="F25" s="4"/>
    </row>
    <row r="26" spans="2:6" ht="29.25" customHeight="1" x14ac:dyDescent="0.25">
      <c r="B26" s="33" t="s">
        <v>13</v>
      </c>
      <c r="C26" s="33"/>
      <c r="D26" s="25">
        <v>4.4999999999999998E-2</v>
      </c>
      <c r="E26" s="2">
        <f>D26*D$19</f>
        <v>45000</v>
      </c>
      <c r="F26" s="4"/>
    </row>
    <row r="27" spans="2:6" ht="29.25" customHeight="1" x14ac:dyDescent="0.25">
      <c r="B27" s="33" t="s">
        <v>20</v>
      </c>
      <c r="C27" s="33"/>
      <c r="D27" s="25">
        <f>IF(D25&gt;10%,MIN(D25-10%,10%),0%)</f>
        <v>0.1</v>
      </c>
      <c r="E27" s="2">
        <f>D27*D$19</f>
        <v>100000</v>
      </c>
    </row>
    <row r="28" spans="2:6" ht="29.25" customHeight="1" x14ac:dyDescent="0.25">
      <c r="B28" s="33" t="s">
        <v>21</v>
      </c>
      <c r="C28" s="33"/>
      <c r="D28" s="25">
        <f>IF(D25&gt;20%,2*(D25-20%),0%)</f>
        <v>7.999999999999996E-2</v>
      </c>
      <c r="E28" s="2">
        <f>D28*D$19</f>
        <v>79999.999999999956</v>
      </c>
    </row>
    <row r="29" spans="2:6" ht="29.25" customHeight="1" x14ac:dyDescent="0.25">
      <c r="B29" s="34" t="s">
        <v>15</v>
      </c>
      <c r="C29" s="34"/>
      <c r="D29" s="35">
        <f>SUM(E26:E28)</f>
        <v>224999.99999999994</v>
      </c>
      <c r="E29" s="35"/>
    </row>
    <row r="30" spans="2:6" ht="30" customHeight="1" x14ac:dyDescent="0.25">
      <c r="B30" s="36" t="s">
        <v>5</v>
      </c>
      <c r="C30" s="36"/>
      <c r="D30" s="28">
        <f>ROUND((1-$D$10)*$D29,0)</f>
        <v>126000</v>
      </c>
      <c r="E30" s="28"/>
    </row>
  </sheetData>
  <mergeCells count="31">
    <mergeCell ref="B3:E3"/>
    <mergeCell ref="A6:A7"/>
    <mergeCell ref="E6:E7"/>
    <mergeCell ref="B10:C10"/>
    <mergeCell ref="D10:E10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2024-02-19T14:32:56Z</dcterms:modified>
</cp:coreProperties>
</file>